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1760" windowHeight="8385" activeTab="2"/>
  </bookViews>
  <sheets>
    <sheet name="중구" sheetId="7" r:id="rId1"/>
    <sheet name="동구" sheetId="10" r:id="rId2"/>
    <sheet name="남구" sheetId="11" r:id="rId3"/>
    <sheet name="연수구" sheetId="12" r:id="rId4"/>
    <sheet name="남동구" sheetId="13" r:id="rId5"/>
    <sheet name="부평구" sheetId="14" r:id="rId6"/>
    <sheet name="계양구" sheetId="15" r:id="rId7"/>
    <sheet name="서구" sheetId="16" r:id="rId8"/>
    <sheet name="강화군" sheetId="17" r:id="rId9"/>
    <sheet name="경기도" sheetId="8" r:id="rId10"/>
    <sheet name="서울시" sheetId="9" r:id="rId11"/>
  </sheets>
  <definedNames>
    <definedName name="_xlnm._FilterDatabase" localSheetId="8" hidden="1">강화군!$A$3:$M$52</definedName>
    <definedName name="_xlnm._FilterDatabase" localSheetId="2" hidden="1">남구!$A$3:$L$4</definedName>
    <definedName name="_xlnm._FilterDatabase" localSheetId="4" hidden="1">남동구!$A$3:$L$50</definedName>
    <definedName name="_xlnm._FilterDatabase" localSheetId="5" hidden="1">부평구!$A$3:$N$89</definedName>
    <definedName name="_xlnm._FilterDatabase" localSheetId="7" hidden="1">서구!$A$3:$L$70</definedName>
    <definedName name="_xlnm._FilterDatabase" localSheetId="3" hidden="1">연수구!$A$3:$M$62</definedName>
    <definedName name="_xlnm._FilterDatabase" localSheetId="0" hidden="1">중구!$A$3:$R$4</definedName>
  </definedNames>
  <calcPr calcId="144525"/>
</workbook>
</file>

<file path=xl/calcChain.xml><?xml version="1.0" encoding="utf-8"?>
<calcChain xmlns="http://schemas.openxmlformats.org/spreadsheetml/2006/main">
  <c r="E5" i="17" l="1"/>
  <c r="D5" i="17"/>
  <c r="G791" i="9" l="1"/>
  <c r="G790" i="9"/>
  <c r="G789" i="9"/>
  <c r="G788" i="9"/>
  <c r="G787" i="9"/>
  <c r="G786" i="9"/>
  <c r="G785" i="9"/>
  <c r="G784" i="9"/>
  <c r="G783" i="9"/>
  <c r="G782" i="9"/>
  <c r="G781" i="9"/>
  <c r="F781" i="9"/>
  <c r="G780" i="9"/>
  <c r="G779" i="9"/>
  <c r="G778" i="9"/>
  <c r="G777" i="9"/>
  <c r="F777" i="9"/>
  <c r="G776" i="9"/>
  <c r="G775" i="9"/>
  <c r="G774" i="9"/>
  <c r="F774" i="9"/>
  <c r="G773" i="9"/>
  <c r="G772" i="9"/>
  <c r="G771" i="9"/>
  <c r="G770" i="9"/>
  <c r="G769" i="9"/>
  <c r="G768" i="9"/>
  <c r="G767" i="9"/>
  <c r="G766" i="9"/>
  <c r="F766" i="9"/>
  <c r="G765" i="9"/>
  <c r="G764" i="9"/>
  <c r="G763" i="9"/>
  <c r="F763" i="9"/>
  <c r="G762" i="9"/>
  <c r="F762" i="9"/>
  <c r="G761" i="9"/>
  <c r="G760" i="9"/>
  <c r="G759" i="9"/>
  <c r="G758" i="9"/>
  <c r="G757" i="9"/>
  <c r="G756" i="9"/>
  <c r="G755" i="9"/>
  <c r="G754" i="9"/>
  <c r="G753" i="9"/>
  <c r="G752" i="9"/>
  <c r="G751" i="9"/>
  <c r="G750" i="9"/>
  <c r="G749" i="9"/>
  <c r="G748" i="9"/>
  <c r="F748" i="9"/>
  <c r="G747" i="9"/>
  <c r="G746" i="9"/>
  <c r="G745" i="9"/>
  <c r="G744" i="9"/>
  <c r="G743" i="9"/>
  <c r="G742" i="9"/>
  <c r="G741" i="9"/>
  <c r="G740" i="9"/>
  <c r="G739" i="9"/>
  <c r="G738" i="9"/>
  <c r="G737" i="9"/>
  <c r="G736" i="9"/>
  <c r="G735" i="9"/>
  <c r="G734" i="9"/>
  <c r="G733" i="9"/>
  <c r="G732" i="9"/>
  <c r="G731" i="9"/>
  <c r="G730" i="9"/>
  <c r="G729" i="9"/>
  <c r="G728" i="9"/>
  <c r="G727" i="9"/>
  <c r="G726" i="9"/>
  <c r="G725" i="9"/>
  <c r="G724" i="9"/>
  <c r="G723" i="9"/>
  <c r="G722" i="9"/>
  <c r="G721" i="9"/>
  <c r="F721" i="9"/>
  <c r="G720" i="9"/>
  <c r="G719" i="9"/>
  <c r="G718" i="9"/>
  <c r="G717" i="9"/>
  <c r="G716" i="9"/>
  <c r="G715" i="9"/>
  <c r="G714" i="9"/>
  <c r="G713" i="9"/>
  <c r="G712" i="9"/>
  <c r="G711" i="9"/>
  <c r="G710" i="9"/>
  <c r="G709" i="9"/>
  <c r="G708" i="9"/>
  <c r="G707" i="9"/>
  <c r="F707" i="9"/>
  <c r="G706" i="9"/>
  <c r="G705" i="9"/>
  <c r="G704" i="9"/>
  <c r="G703" i="9"/>
  <c r="G702" i="9"/>
  <c r="G701" i="9"/>
  <c r="F701" i="9"/>
  <c r="G700" i="9"/>
  <c r="G699" i="9"/>
  <c r="G698" i="9"/>
  <c r="G697" i="9"/>
  <c r="G696" i="9"/>
  <c r="G695" i="9"/>
  <c r="G694" i="9"/>
  <c r="G693" i="9"/>
  <c r="G692" i="9"/>
  <c r="G691" i="9"/>
  <c r="G690" i="9"/>
  <c r="G689" i="9"/>
  <c r="G688" i="9"/>
  <c r="G687" i="9"/>
  <c r="G686" i="9"/>
  <c r="G685" i="9"/>
  <c r="G684" i="9"/>
  <c r="G683" i="9"/>
  <c r="G682" i="9"/>
  <c r="G681" i="9"/>
  <c r="G680" i="9"/>
  <c r="G679" i="9"/>
  <c r="G678" i="9"/>
  <c r="G677" i="9"/>
  <c r="G676" i="9"/>
  <c r="G675" i="9"/>
  <c r="G674" i="9"/>
  <c r="G673" i="9"/>
  <c r="G672" i="9"/>
  <c r="G671" i="9"/>
  <c r="F671" i="9"/>
  <c r="G670" i="9"/>
  <c r="G669" i="9"/>
  <c r="G668" i="9"/>
  <c r="G667" i="9"/>
  <c r="G666" i="9"/>
  <c r="G665" i="9"/>
  <c r="G664" i="9"/>
  <c r="G663" i="9"/>
  <c r="G662" i="9"/>
  <c r="G661" i="9"/>
  <c r="G660" i="9"/>
  <c r="G659" i="9"/>
  <c r="G658" i="9"/>
  <c r="G657" i="9"/>
  <c r="G656" i="9"/>
  <c r="G655" i="9"/>
  <c r="F655" i="9"/>
  <c r="G654" i="9"/>
  <c r="G653" i="9"/>
  <c r="G652" i="9"/>
  <c r="G651" i="9"/>
  <c r="G650" i="9"/>
  <c r="G649" i="9"/>
  <c r="G648" i="9"/>
  <c r="G647" i="9"/>
  <c r="G646" i="9"/>
  <c r="G645" i="9"/>
  <c r="G644" i="9"/>
  <c r="G643" i="9"/>
  <c r="F643" i="9"/>
  <c r="G642" i="9"/>
  <c r="G641" i="9"/>
  <c r="G640" i="9"/>
  <c r="G639" i="9"/>
  <c r="G638" i="9"/>
  <c r="G637" i="9"/>
  <c r="G636" i="9"/>
  <c r="G635" i="9"/>
  <c r="G634" i="9"/>
  <c r="G633" i="9"/>
  <c r="G632" i="9"/>
  <c r="G631" i="9"/>
  <c r="G630" i="9"/>
  <c r="G629" i="9"/>
  <c r="G628" i="9"/>
  <c r="G627" i="9"/>
  <c r="G626" i="9"/>
  <c r="G625" i="9"/>
  <c r="G624" i="9"/>
  <c r="G623" i="9"/>
  <c r="G622" i="9"/>
  <c r="G621" i="9"/>
  <c r="G620" i="9"/>
  <c r="G619" i="9"/>
  <c r="G618" i="9"/>
  <c r="G617" i="9"/>
  <c r="G616" i="9"/>
  <c r="G615" i="9"/>
  <c r="G614" i="9"/>
  <c r="G613" i="9"/>
  <c r="G612" i="9"/>
  <c r="G611" i="9"/>
  <c r="G610" i="9"/>
  <c r="G609" i="9"/>
  <c r="G608" i="9"/>
  <c r="G607" i="9"/>
  <c r="G606" i="9"/>
  <c r="G605" i="9"/>
  <c r="G604" i="9"/>
  <c r="F604" i="9"/>
  <c r="G603" i="9"/>
  <c r="G602" i="9"/>
  <c r="G601" i="9"/>
  <c r="G600" i="9"/>
  <c r="G599" i="9"/>
  <c r="G598" i="9"/>
  <c r="G597" i="9"/>
  <c r="G596" i="9"/>
  <c r="G595" i="9"/>
  <c r="G594" i="9"/>
  <c r="G593" i="9"/>
  <c r="G592" i="9"/>
  <c r="G591" i="9"/>
  <c r="G590" i="9"/>
  <c r="G589" i="9"/>
  <c r="G588" i="9"/>
  <c r="G587" i="9"/>
  <c r="F587" i="9"/>
  <c r="G586" i="9"/>
  <c r="G585" i="9"/>
  <c r="G584" i="9"/>
  <c r="G583" i="9"/>
  <c r="G582" i="9"/>
  <c r="G581" i="9"/>
  <c r="F581" i="9"/>
  <c r="G580" i="9"/>
  <c r="G579" i="9"/>
  <c r="G578" i="9"/>
  <c r="G577" i="9"/>
  <c r="G576" i="9"/>
  <c r="G575" i="9"/>
  <c r="G574" i="9"/>
  <c r="G573" i="9"/>
  <c r="G572" i="9"/>
  <c r="G571" i="9"/>
  <c r="G570" i="9"/>
  <c r="G569" i="9"/>
  <c r="F569" i="9"/>
  <c r="G568" i="9"/>
  <c r="G567" i="9"/>
  <c r="G566" i="9"/>
  <c r="F566" i="9"/>
  <c r="G565" i="9"/>
  <c r="F565" i="9"/>
  <c r="G564" i="9"/>
  <c r="G563" i="9"/>
  <c r="G562" i="9"/>
  <c r="G561" i="9"/>
  <c r="G560" i="9"/>
  <c r="G559" i="9"/>
  <c r="G558" i="9"/>
  <c r="G557" i="9"/>
  <c r="G556" i="9"/>
  <c r="G555" i="9"/>
  <c r="G554" i="9"/>
  <c r="G553" i="9"/>
  <c r="G552" i="9"/>
  <c r="G551" i="9"/>
  <c r="G550" i="9"/>
  <c r="G549" i="9"/>
  <c r="G548" i="9"/>
  <c r="G547" i="9"/>
  <c r="G546" i="9"/>
  <c r="G545" i="9"/>
  <c r="G544" i="9"/>
  <c r="G543" i="9"/>
  <c r="G542" i="9"/>
  <c r="F542" i="9"/>
  <c r="G541" i="9"/>
  <c r="G540" i="9"/>
  <c r="G539" i="9"/>
  <c r="G538" i="9"/>
  <c r="F538" i="9"/>
  <c r="G537" i="9"/>
  <c r="G536" i="9"/>
  <c r="G535" i="9"/>
  <c r="G534" i="9"/>
  <c r="G533" i="9"/>
  <c r="G532" i="9"/>
  <c r="G531" i="9"/>
  <c r="G530" i="9"/>
  <c r="G529" i="9"/>
  <c r="F529" i="9"/>
  <c r="G528" i="9"/>
  <c r="G527" i="9"/>
  <c r="G526" i="9"/>
  <c r="G525" i="9"/>
  <c r="G524" i="9"/>
  <c r="G523" i="9"/>
  <c r="G522" i="9"/>
  <c r="G521" i="9"/>
  <c r="G520" i="9"/>
  <c r="G519" i="9"/>
  <c r="G518" i="9"/>
  <c r="G517" i="9"/>
  <c r="G516" i="9"/>
  <c r="F516" i="9"/>
  <c r="G515" i="9"/>
  <c r="G514" i="9"/>
  <c r="G513" i="9"/>
  <c r="G512" i="9"/>
  <c r="G511" i="9"/>
  <c r="G510" i="9"/>
  <c r="G509" i="9"/>
  <c r="G508" i="9"/>
  <c r="G507" i="9"/>
  <c r="G506" i="9"/>
  <c r="G505" i="9"/>
  <c r="G504" i="9"/>
  <c r="G503" i="9"/>
  <c r="G502" i="9"/>
  <c r="G501" i="9"/>
  <c r="G500" i="9"/>
  <c r="G499" i="9"/>
  <c r="G498" i="9"/>
  <c r="G497" i="9"/>
  <c r="G496" i="9"/>
  <c r="G495" i="9"/>
  <c r="G494" i="9"/>
  <c r="G493" i="9"/>
  <c r="G492" i="9"/>
  <c r="G491" i="9"/>
  <c r="G490" i="9"/>
  <c r="G489" i="9"/>
  <c r="F489" i="9"/>
  <c r="G488" i="9"/>
  <c r="G487" i="9"/>
  <c r="G486" i="9"/>
  <c r="G485" i="9"/>
  <c r="G484" i="9"/>
  <c r="G483" i="9"/>
  <c r="G482" i="9"/>
  <c r="G481" i="9"/>
  <c r="G480" i="9"/>
  <c r="G479" i="9"/>
  <c r="G478" i="9"/>
  <c r="G477" i="9"/>
  <c r="G476" i="9"/>
  <c r="G475" i="9"/>
  <c r="G474" i="9"/>
  <c r="G473" i="9"/>
  <c r="G472" i="9"/>
  <c r="G471" i="9"/>
  <c r="G470" i="9"/>
  <c r="G469" i="9"/>
  <c r="G468" i="9"/>
  <c r="G467" i="9"/>
  <c r="G466" i="9"/>
  <c r="G465" i="9"/>
  <c r="G464" i="9"/>
  <c r="G463" i="9"/>
  <c r="G462" i="9"/>
  <c r="G461" i="9"/>
  <c r="G460" i="9"/>
  <c r="G459" i="9"/>
  <c r="G458" i="9"/>
  <c r="G457" i="9"/>
  <c r="G456" i="9"/>
  <c r="G455" i="9"/>
  <c r="G454" i="9"/>
  <c r="G453" i="9"/>
  <c r="G452" i="9"/>
  <c r="G451" i="9"/>
  <c r="G450" i="9"/>
  <c r="G449" i="9"/>
  <c r="G448" i="9"/>
  <c r="G447" i="9"/>
  <c r="G446" i="9"/>
  <c r="G445" i="9"/>
  <c r="G444" i="9"/>
  <c r="G443" i="9"/>
  <c r="F443" i="9"/>
  <c r="G442" i="9"/>
  <c r="G441" i="9"/>
  <c r="G440" i="9"/>
  <c r="G439" i="9"/>
  <c r="G438" i="9"/>
  <c r="G437" i="9"/>
  <c r="G436" i="9"/>
  <c r="G435" i="9"/>
  <c r="G434" i="9"/>
  <c r="G433" i="9"/>
  <c r="G432" i="9"/>
  <c r="G431" i="9"/>
  <c r="G430" i="9"/>
  <c r="F430" i="9"/>
  <c r="G429" i="9"/>
  <c r="G428" i="9"/>
  <c r="G427" i="9"/>
  <c r="G426" i="9"/>
  <c r="G425" i="9"/>
  <c r="G424" i="9"/>
  <c r="G423" i="9"/>
  <c r="G422" i="9"/>
  <c r="G421" i="9"/>
  <c r="G420" i="9"/>
  <c r="G419" i="9"/>
  <c r="G418" i="9"/>
  <c r="G417" i="9"/>
  <c r="G416" i="9"/>
  <c r="F416" i="9"/>
  <c r="G415" i="9"/>
  <c r="G414" i="9"/>
  <c r="G413" i="9"/>
  <c r="G412" i="9"/>
  <c r="G411" i="9"/>
  <c r="G410" i="9"/>
  <c r="G409" i="9"/>
  <c r="G408" i="9"/>
  <c r="G407" i="9"/>
  <c r="G406" i="9"/>
  <c r="G405" i="9"/>
  <c r="G404" i="9"/>
  <c r="G403" i="9"/>
  <c r="G402" i="9"/>
  <c r="G401" i="9"/>
  <c r="G400" i="9"/>
  <c r="G399" i="9"/>
  <c r="G398" i="9"/>
  <c r="G397" i="9"/>
  <c r="G396" i="9"/>
  <c r="G395" i="9"/>
  <c r="G394" i="9"/>
  <c r="G393" i="9"/>
  <c r="G392" i="9"/>
  <c r="G391" i="9"/>
  <c r="G390" i="9"/>
  <c r="G389" i="9"/>
  <c r="G388" i="9"/>
  <c r="G387" i="9"/>
  <c r="G386" i="9"/>
  <c r="G385" i="9"/>
  <c r="G384" i="9"/>
  <c r="G383" i="9"/>
  <c r="G382" i="9"/>
  <c r="G381" i="9"/>
  <c r="G380" i="9"/>
  <c r="G379" i="9"/>
  <c r="G378" i="9"/>
  <c r="F378" i="9"/>
  <c r="G377" i="9"/>
  <c r="G376" i="9"/>
  <c r="G375" i="9"/>
  <c r="G374" i="9"/>
  <c r="G373" i="9"/>
  <c r="G372" i="9"/>
  <c r="G371" i="9"/>
  <c r="G370" i="9"/>
  <c r="G369" i="9"/>
  <c r="G368" i="9"/>
  <c r="G367" i="9"/>
  <c r="G366" i="9"/>
  <c r="G365" i="9"/>
  <c r="G364" i="9"/>
  <c r="G363" i="9"/>
  <c r="G362" i="9"/>
  <c r="G361" i="9"/>
  <c r="G360" i="9"/>
  <c r="G359" i="9"/>
  <c r="G358" i="9"/>
  <c r="G357" i="9"/>
  <c r="G356" i="9"/>
  <c r="F356" i="9"/>
  <c r="G355" i="9"/>
  <c r="F355" i="9"/>
  <c r="G354" i="9"/>
  <c r="G353" i="9"/>
  <c r="G352" i="9"/>
  <c r="G351" i="9"/>
  <c r="G350" i="9"/>
  <c r="G349" i="9"/>
  <c r="G348" i="9"/>
  <c r="G347" i="9"/>
  <c r="G346" i="9"/>
  <c r="G345" i="9"/>
  <c r="G344" i="9"/>
  <c r="G343" i="9"/>
  <c r="G342" i="9"/>
  <c r="G341" i="9"/>
  <c r="G340" i="9"/>
  <c r="G339" i="9"/>
  <c r="G338" i="9"/>
  <c r="G337" i="9"/>
  <c r="G336" i="9"/>
  <c r="G335" i="9"/>
  <c r="G334" i="9"/>
  <c r="G333" i="9"/>
  <c r="G332" i="9"/>
  <c r="G331" i="9"/>
  <c r="G330" i="9"/>
  <c r="G329" i="9"/>
  <c r="G328" i="9"/>
  <c r="G327" i="9"/>
  <c r="G326" i="9"/>
  <c r="G325" i="9"/>
  <c r="G324" i="9"/>
  <c r="G323" i="9"/>
  <c r="G322" i="9"/>
  <c r="G321" i="9"/>
  <c r="G320" i="9"/>
  <c r="G319" i="9"/>
  <c r="G318" i="9"/>
  <c r="G317" i="9"/>
  <c r="G316" i="9"/>
  <c r="G315" i="9"/>
  <c r="G314" i="9"/>
  <c r="G313" i="9"/>
  <c r="G312" i="9"/>
  <c r="G311" i="9"/>
  <c r="G310" i="9"/>
  <c r="G309" i="9"/>
  <c r="G308" i="9"/>
  <c r="G307" i="9"/>
  <c r="G306" i="9"/>
  <c r="G305" i="9"/>
  <c r="G304" i="9"/>
  <c r="G303" i="9"/>
  <c r="G302" i="9"/>
  <c r="G301" i="9"/>
  <c r="G300" i="9"/>
  <c r="G299" i="9"/>
  <c r="G298" i="9"/>
  <c r="G297" i="9"/>
  <c r="G296" i="9"/>
  <c r="G295" i="9"/>
  <c r="G294" i="9"/>
  <c r="G293" i="9"/>
  <c r="G292" i="9"/>
  <c r="G291" i="9"/>
  <c r="G290" i="9"/>
  <c r="G289" i="9"/>
  <c r="G288" i="9"/>
  <c r="G287" i="9"/>
  <c r="G286" i="9"/>
  <c r="G285" i="9"/>
  <c r="G284" i="9"/>
  <c r="G283" i="9"/>
  <c r="F283" i="9"/>
  <c r="G282" i="9"/>
  <c r="G281" i="9"/>
  <c r="G280" i="9"/>
  <c r="G279" i="9"/>
  <c r="G278" i="9"/>
  <c r="G277" i="9"/>
  <c r="G276" i="9"/>
  <c r="G275" i="9"/>
  <c r="G274" i="9"/>
  <c r="G273" i="9"/>
  <c r="G272" i="9"/>
  <c r="G271" i="9"/>
  <c r="F271" i="9"/>
  <c r="G270" i="9"/>
  <c r="G269" i="9"/>
  <c r="F269" i="9"/>
  <c r="G268" i="9"/>
  <c r="G267" i="9"/>
  <c r="G266" i="9"/>
  <c r="G265" i="9"/>
  <c r="G264" i="9"/>
  <c r="G263" i="9"/>
  <c r="G262" i="9"/>
  <c r="G261" i="9"/>
  <c r="G260" i="9"/>
  <c r="G259" i="9"/>
  <c r="G258" i="9"/>
  <c r="F258" i="9"/>
  <c r="G257" i="9"/>
  <c r="G256" i="9"/>
  <c r="G255" i="9"/>
  <c r="G254" i="9"/>
  <c r="G253" i="9"/>
  <c r="G252" i="9"/>
  <c r="G251" i="9"/>
  <c r="G250" i="9"/>
  <c r="G249" i="9"/>
  <c r="G248" i="9"/>
  <c r="G247" i="9"/>
  <c r="G246" i="9"/>
  <c r="G245" i="9"/>
  <c r="G244" i="9"/>
  <c r="G243" i="9"/>
  <c r="G242" i="9"/>
  <c r="G241" i="9"/>
  <c r="G240" i="9"/>
  <c r="G239" i="9"/>
  <c r="G238" i="9"/>
  <c r="G237" i="9"/>
  <c r="G236" i="9"/>
  <c r="G235" i="9"/>
  <c r="G234" i="9"/>
  <c r="G233" i="9"/>
  <c r="G232" i="9"/>
  <c r="G231" i="9"/>
  <c r="G230" i="9"/>
  <c r="F230" i="9"/>
  <c r="G229" i="9"/>
  <c r="G228" i="9"/>
  <c r="G227" i="9"/>
  <c r="G226" i="9"/>
  <c r="G225" i="9"/>
  <c r="G224" i="9"/>
  <c r="G223" i="9"/>
  <c r="G222" i="9"/>
  <c r="G221" i="9"/>
  <c r="G220" i="9"/>
  <c r="F220" i="9"/>
  <c r="G219" i="9"/>
  <c r="G218" i="9"/>
  <c r="G217" i="9"/>
  <c r="G216" i="9"/>
  <c r="G215" i="9"/>
  <c r="G214" i="9"/>
  <c r="G213" i="9"/>
  <c r="G212" i="9"/>
  <c r="G211" i="9"/>
  <c r="G210" i="9"/>
  <c r="G209" i="9"/>
  <c r="G208" i="9"/>
  <c r="G207" i="9"/>
  <c r="F207" i="9"/>
  <c r="G206" i="9"/>
  <c r="G205" i="9"/>
  <c r="G204" i="9"/>
  <c r="G203" i="9"/>
  <c r="G202" i="9"/>
  <c r="G201" i="9"/>
  <c r="G200" i="9"/>
  <c r="G199" i="9"/>
  <c r="G198" i="9"/>
  <c r="G197" i="9"/>
  <c r="F197" i="9"/>
  <c r="G196" i="9"/>
  <c r="G195" i="9"/>
  <c r="G194" i="9"/>
  <c r="G193" i="9"/>
  <c r="G192" i="9"/>
  <c r="G191" i="9"/>
  <c r="G190" i="9"/>
  <c r="G189" i="9"/>
  <c r="G188" i="9"/>
  <c r="G187" i="9"/>
  <c r="G186" i="9"/>
  <c r="F186" i="9"/>
  <c r="G185" i="9"/>
  <c r="G184" i="9"/>
  <c r="G183" i="9"/>
  <c r="G182" i="9"/>
  <c r="G181" i="9"/>
  <c r="G180" i="9"/>
  <c r="G179" i="9"/>
  <c r="G178" i="9"/>
  <c r="G177" i="9"/>
  <c r="G176" i="9"/>
  <c r="G175" i="9"/>
  <c r="G174" i="9"/>
  <c r="G173" i="9"/>
  <c r="G172" i="9"/>
  <c r="G171" i="9"/>
  <c r="G170" i="9"/>
  <c r="G169" i="9"/>
  <c r="F169" i="9"/>
  <c r="G168" i="9"/>
  <c r="G167" i="9"/>
  <c r="G166" i="9"/>
  <c r="G165" i="9"/>
  <c r="G164" i="9"/>
  <c r="F164" i="9"/>
  <c r="G163" i="9"/>
  <c r="G162" i="9"/>
  <c r="G161" i="9"/>
  <c r="G160" i="9"/>
  <c r="G159" i="9"/>
  <c r="G158" i="9"/>
  <c r="G157" i="9"/>
  <c r="G156" i="9"/>
  <c r="G155" i="9"/>
  <c r="G154" i="9"/>
  <c r="G153" i="9"/>
  <c r="G152" i="9"/>
  <c r="G151" i="9"/>
  <c r="G150" i="9"/>
  <c r="G149" i="9"/>
  <c r="G148" i="9"/>
  <c r="G147" i="9"/>
  <c r="G146" i="9"/>
  <c r="G145" i="9"/>
  <c r="G144" i="9"/>
  <c r="G143" i="9"/>
  <c r="G142" i="9"/>
  <c r="G141" i="9"/>
  <c r="G140" i="9"/>
  <c r="G139" i="9"/>
  <c r="G138" i="9"/>
  <c r="G137" i="9"/>
  <c r="G136" i="9"/>
  <c r="G135" i="9"/>
  <c r="G134" i="9"/>
  <c r="G133" i="9"/>
  <c r="F133" i="9"/>
  <c r="G132" i="9"/>
  <c r="G131" i="9"/>
  <c r="G130" i="9"/>
  <c r="G129" i="9"/>
  <c r="G128" i="9"/>
  <c r="G127" i="9"/>
  <c r="G126" i="9"/>
  <c r="G125" i="9"/>
  <c r="G124" i="9"/>
  <c r="G123" i="9"/>
  <c r="G122" i="9"/>
  <c r="F122" i="9"/>
  <c r="G121" i="9"/>
  <c r="G120" i="9"/>
  <c r="G119" i="9"/>
  <c r="G118" i="9"/>
  <c r="G117" i="9"/>
  <c r="F117" i="9"/>
  <c r="G116" i="9"/>
  <c r="F116" i="9"/>
  <c r="G115" i="9"/>
  <c r="G114" i="9"/>
  <c r="G113" i="9"/>
  <c r="G112" i="9"/>
  <c r="G111" i="9"/>
  <c r="G110" i="9"/>
  <c r="G109" i="9"/>
  <c r="G108" i="9"/>
  <c r="G107" i="9"/>
  <c r="G106" i="9"/>
  <c r="G105" i="9"/>
  <c r="G104" i="9"/>
  <c r="F104" i="9"/>
  <c r="G103" i="9"/>
  <c r="G102" i="9"/>
  <c r="G101" i="9"/>
  <c r="G100" i="9"/>
  <c r="G99" i="9"/>
  <c r="G98" i="9"/>
  <c r="G97" i="9"/>
  <c r="G96" i="9"/>
  <c r="G95" i="9"/>
  <c r="G94" i="9"/>
  <c r="G93" i="9"/>
  <c r="G92" i="9"/>
  <c r="G91" i="9"/>
  <c r="G90" i="9"/>
  <c r="G89" i="9"/>
  <c r="G88" i="9"/>
  <c r="G87" i="9"/>
  <c r="G86" i="9"/>
  <c r="G85" i="9"/>
  <c r="G84" i="9"/>
  <c r="G83" i="9"/>
  <c r="G82" i="9"/>
  <c r="G81" i="9"/>
  <c r="F81" i="9"/>
  <c r="G80" i="9"/>
  <c r="G79" i="9"/>
  <c r="G78" i="9"/>
  <c r="G77" i="9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F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F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F10" i="9"/>
  <c r="G9" i="9"/>
  <c r="G8" i="9"/>
  <c r="G7" i="9"/>
  <c r="G6" i="9"/>
  <c r="G5" i="9"/>
  <c r="G4" i="9"/>
</calcChain>
</file>

<file path=xl/sharedStrings.xml><?xml version="1.0" encoding="utf-8"?>
<sst xmlns="http://schemas.openxmlformats.org/spreadsheetml/2006/main" count="8641" uniqueCount="4925">
  <si>
    <t>연번</t>
    <phoneticPr fontId="2" type="noConversion"/>
  </si>
  <si>
    <t>업소명
(전화번호)</t>
    <phoneticPr fontId="2" type="noConversion"/>
  </si>
  <si>
    <t>소재지</t>
    <phoneticPr fontId="2" type="noConversion"/>
  </si>
  <si>
    <t>객실</t>
    <phoneticPr fontId="2" type="noConversion"/>
  </si>
  <si>
    <t>객실요금</t>
    <phoneticPr fontId="2" type="noConversion"/>
  </si>
  <si>
    <t>연계음식점</t>
    <phoneticPr fontId="2" type="noConversion"/>
  </si>
  <si>
    <t>수용인원</t>
    <phoneticPr fontId="2" type="noConversion"/>
  </si>
  <si>
    <t>주메뉴</t>
    <phoneticPr fontId="2" type="noConversion"/>
  </si>
  <si>
    <t>호텔아이
764-6583</t>
    <phoneticPr fontId="2" type="noConversion"/>
  </si>
  <si>
    <t>동구 샛골로 139(송림동)</t>
    <phoneticPr fontId="2" type="noConversion"/>
  </si>
  <si>
    <t>평일</t>
    <phoneticPr fontId="2" type="noConversion"/>
  </si>
  <si>
    <t>주말</t>
    <phoneticPr fontId="2" type="noConversion"/>
  </si>
  <si>
    <t>150명</t>
    <phoneticPr fontId="2" type="noConversion"/>
  </si>
  <si>
    <t>동구 샛골로 135(송림동)</t>
    <phoneticPr fontId="2" type="noConversion"/>
  </si>
  <si>
    <t>동구 송림로 82번길13(송림동)</t>
    <phoneticPr fontId="2" type="noConversion"/>
  </si>
  <si>
    <t>동구 금곡로 81번길5(송림동)</t>
    <phoneticPr fontId="2" type="noConversion"/>
  </si>
  <si>
    <t>40명</t>
    <phoneticPr fontId="2" type="noConversion"/>
  </si>
  <si>
    <t>내장탕</t>
    <phoneticPr fontId="2" type="noConversion"/>
  </si>
  <si>
    <t>IMT호텔
777-3080</t>
    <phoneticPr fontId="2" type="noConversion"/>
  </si>
  <si>
    <t>팔레스모텔
772-0396</t>
    <phoneticPr fontId="2" type="noConversion"/>
  </si>
  <si>
    <t>스카이모텔
777-3294</t>
    <phoneticPr fontId="2" type="noConversion"/>
  </si>
  <si>
    <t>90명</t>
    <phoneticPr fontId="2" type="noConversion"/>
  </si>
  <si>
    <t>백반</t>
    <phoneticPr fontId="2" type="noConversion"/>
  </si>
  <si>
    <t>영덕회수산
765-3513</t>
    <phoneticPr fontId="2" type="noConversion"/>
  </si>
  <si>
    <t>청래옥
766-1919</t>
    <phoneticPr fontId="2" type="noConversion"/>
  </si>
  <si>
    <t>아리랑회관
766-0125</t>
    <phoneticPr fontId="2" type="noConversion"/>
  </si>
  <si>
    <t>보유
객실</t>
    <phoneticPr fontId="2" type="noConversion"/>
  </si>
  <si>
    <t>주차
대수</t>
    <phoneticPr fontId="2" type="noConversion"/>
  </si>
  <si>
    <t xml:space="preserve">    상호
(전화번호)</t>
    <phoneticPr fontId="2" type="noConversion"/>
  </si>
  <si>
    <t>동구 샛골로 134(송림동)</t>
    <phoneticPr fontId="2" type="noConversion"/>
  </si>
  <si>
    <t>아이리스모텔
762-9236</t>
    <phoneticPr fontId="2" type="noConversion"/>
  </si>
  <si>
    <t>대우왕갈비</t>
    <phoneticPr fontId="2" type="noConversion"/>
  </si>
  <si>
    <t>50명</t>
    <phoneticPr fontId="2" type="noConversion"/>
  </si>
  <si>
    <t>엘리
베이터</t>
    <phoneticPr fontId="2" type="noConversion"/>
  </si>
  <si>
    <t xml:space="preserve"> 연수구 능허대로179번길 56 (옥련동)</t>
  </si>
  <si>
    <t xml:space="preserve"> 연수구 인권로 17 (옥련동)</t>
  </si>
  <si>
    <t xml:space="preserve"> 연수구 능허대로191번길 34 (옥련동)</t>
  </si>
  <si>
    <t xml:space="preserve"> 연수구 능허대로191번길 12 (옥련동)</t>
  </si>
  <si>
    <t>○</t>
  </si>
  <si>
    <t xml:space="preserve"> 연수구 능허대로191번길 6, 1~5층 (옥련동)</t>
  </si>
  <si>
    <t>디바모텔</t>
  </si>
  <si>
    <t xml:space="preserve"> 연수구 대암로 6 (옥련동)</t>
  </si>
  <si>
    <t xml:space="preserve"> 연수구 능허대로267번길 29 (동춘동)</t>
  </si>
  <si>
    <t xml:space="preserve"> 연수구 능허대로 223 (옥련동, 지하1~지상4층)</t>
  </si>
  <si>
    <t xml:space="preserve"> 연수구 능허대로 124 (옥련동)</t>
  </si>
  <si>
    <t xml:space="preserve"> 연수구 능허대로 175 (옥련동)</t>
  </si>
  <si>
    <t xml:space="preserve"> 연수구 능허대로104번길 69 (옥련동, 지하1~지상7층)</t>
  </si>
  <si>
    <t xml:space="preserve"> 연수구 인권로 7 (옥련동, 548-8)</t>
  </si>
  <si>
    <t xml:space="preserve"> 연수구 컨벤시아대로 233 (송도동, 10-2)</t>
  </si>
  <si>
    <t>보보스모텔</t>
  </si>
  <si>
    <t xml:space="preserve"> 연수구 능허대로104번길 59 (옥련동, 지하1~지상7층)</t>
  </si>
  <si>
    <t xml:space="preserve"> 연수구 능허대로179번길 14 (옥련동, 547-1)</t>
  </si>
  <si>
    <t xml:space="preserve"> 연수구 능허대로167번길 6 (옥련동)</t>
  </si>
  <si>
    <t>x</t>
  </si>
  <si>
    <t xml:space="preserve"> 연수구 능허대로179번길 18-16 (옥련동)</t>
  </si>
  <si>
    <t xml:space="preserve"> 연수구 능허대로 183 (옥련동)</t>
  </si>
  <si>
    <t xml:space="preserve"> 연수구 테크노파크로 151 (송도동, 93-1)</t>
  </si>
  <si>
    <t xml:space="preserve"> 연수구 컨벤시아대로 153 (송도동)</t>
  </si>
  <si>
    <t xml:space="preserve"> 연수구 대암로 11-1, 1~5층 (옥련동)</t>
  </si>
  <si>
    <t xml:space="preserve"> 연수구 능허대로104번길 51 (옥련동, 지하1~지상7층)</t>
  </si>
  <si>
    <t xml:space="preserve"> 연수구 능허대로179번길 18-10 (옥련동, 지하1층, 지상1,2,3,4층)</t>
  </si>
  <si>
    <t xml:space="preserve"> 연수구 용담로85번길 28 (청학동)</t>
  </si>
  <si>
    <t xml:space="preserve"> 연수구 인권로9번길 29 (옥련동)</t>
  </si>
  <si>
    <t xml:space="preserve"> 연수구 능허대로 207 (옥련동)</t>
  </si>
  <si>
    <t xml:space="preserve"> 연수구 능허대로191번길 11 (옥련동)</t>
  </si>
  <si>
    <t xml:space="preserve"> 연수구 능허대로 120 (옥련동, 194-147, 464-13)</t>
  </si>
  <si>
    <t xml:space="preserve"> 연수구 대암로8번길 8, 1~4층 (옥련동)</t>
  </si>
  <si>
    <t xml:space="preserve"> 연수구 대암로 11, 1~5층 (옥련동)</t>
  </si>
  <si>
    <t xml:space="preserve"> 연수구 능허대로179번길 60 (옥련동, 539-2)</t>
  </si>
  <si>
    <t xml:space="preserve"> 연수구 대암로 35 (옥련동)</t>
  </si>
  <si>
    <t xml:space="preserve"> 연수구 능허대로191번길 58, 3층 (옥련동)</t>
  </si>
  <si>
    <t xml:space="preserve"> 연수구 능허대로 185 (옥련동, 1~4층)</t>
  </si>
  <si>
    <t xml:space="preserve"> 연수구 용담로117번길 21 (연수동, 지하1~지상6층)</t>
  </si>
  <si>
    <t xml:space="preserve"> 연수구 능허대로191번길 52 (옥련동)</t>
  </si>
  <si>
    <t xml:space="preserve"> 연수구 대암로8번길 14 (옥련동)</t>
  </si>
  <si>
    <t xml:space="preserve"> 연수구 용담로85번길 20, 1~7층 (청학동)</t>
  </si>
  <si>
    <t xml:space="preserve"> 연수구 능허대로191번길 14, 1~5층 (옥련동)</t>
  </si>
  <si>
    <t>테마모텔</t>
  </si>
  <si>
    <t xml:space="preserve"> 연수구 인권로9번길 9 (옥련동)</t>
  </si>
  <si>
    <t xml:space="preserve"> 연수구 앵고개로254번길 19 (동춘동)</t>
  </si>
  <si>
    <t xml:space="preserve"> 연수구 먼우금로222번길 14 (연수동, 지하1층~6층)</t>
  </si>
  <si>
    <t xml:space="preserve"> 연수구 대암로 19 (옥련동)</t>
  </si>
  <si>
    <t>포시즌 모텔</t>
  </si>
  <si>
    <t xml:space="preserve"> 연수구 대암로 7 (옥련동)</t>
  </si>
  <si>
    <t xml:space="preserve"> 연수구 능허대로179번길 55 (옥련동)</t>
  </si>
  <si>
    <t xml:space="preserve"> 연수구 대암로 31, 1~3층 (옥련동)</t>
  </si>
  <si>
    <t xml:space="preserve"> 연수구 대암로 4 (옥련동)</t>
  </si>
  <si>
    <t xml:space="preserve"> 연수구 용담로117번길 15, 2동 (연수동)</t>
  </si>
  <si>
    <t xml:space="preserve"> 연수구 능허대로191번길 32 (옥련동)</t>
  </si>
  <si>
    <t xml:space="preserve"> 연수구 인권로 16, 1~4층 (옥련동)</t>
  </si>
  <si>
    <t>호텔메이</t>
  </si>
  <si>
    <t xml:space="preserve"> 연수구 인권로9번길 10 (옥련동)</t>
  </si>
  <si>
    <t xml:space="preserve"> 연수구 대암로 8 (옥련동)</t>
  </si>
  <si>
    <t xml:space="preserve"> 연수구 인권로9번길 25, 1~4층 (옥련동)</t>
  </si>
  <si>
    <t xml:space="preserve"> 연수구 대암로 3 (옥련동)</t>
  </si>
  <si>
    <t xml:space="preserve"> 연수구 능허대로191번길 9 (옥련동)</t>
  </si>
  <si>
    <t>뷔페</t>
    <phoneticPr fontId="2" type="noConversion"/>
  </si>
  <si>
    <t>뷔페</t>
    <phoneticPr fontId="4" type="noConversion"/>
  </si>
  <si>
    <t xml:space="preserve"> 동암광장로4번길 19 (십정동)</t>
  </si>
  <si>
    <t xml:space="preserve"> 대정로90번길 24 (부평동)</t>
  </si>
  <si>
    <t xml:space="preserve"> 동암광장로8번길 25 (십정동)</t>
  </si>
  <si>
    <t xml:space="preserve"> 부평문화로72번길 16 (부평동)</t>
  </si>
  <si>
    <t xml:space="preserve"> 경원대로1367번길 9 (부평동)</t>
  </si>
  <si>
    <t xml:space="preserve"> 경원대로1347번길 16 (부평동)</t>
  </si>
  <si>
    <t xml:space="preserve"> 부흥로286번길 30 (부평동)</t>
  </si>
  <si>
    <t xml:space="preserve"> 시장로20번길 19 (부평동)</t>
  </si>
  <si>
    <t xml:space="preserve"> 광장로30번길 66 (부평동)</t>
  </si>
  <si>
    <t xml:space="preserve"> 부평문화로79번길 40 (부평동)</t>
  </si>
  <si>
    <t xml:space="preserve"> 부흥로294번길 19 (부평동)</t>
  </si>
  <si>
    <t xml:space="preserve"> 장제로91번길 22 (부평동)</t>
  </si>
  <si>
    <t xml:space="preserve"> 장제로91번길 10 (부평동)</t>
  </si>
  <si>
    <t xml:space="preserve"> 경원대로1367번길 26-10 (부평동)</t>
  </si>
  <si>
    <t xml:space="preserve"> 동암광장로4번길 7 (십정동)</t>
  </si>
  <si>
    <t xml:space="preserve"> 백범로456번길 20-15 (십정동)</t>
  </si>
  <si>
    <t xml:space="preserve"> 부평문화로116번길 18-1 (부평동)</t>
  </si>
  <si>
    <t xml:space="preserve"> 부평문화로106번길 31 (부평동)</t>
  </si>
  <si>
    <t xml:space="preserve"> 동암광장로8번길 13 (십정동)</t>
  </si>
  <si>
    <t xml:space="preserve"> 동암광장로8번길 27 (십정동)</t>
  </si>
  <si>
    <t xml:space="preserve"> 동암광장로8번길 33 (십정동)</t>
  </si>
  <si>
    <t xml:space="preserve"> 부평문화로116번길 5 (부평동)</t>
  </si>
  <si>
    <t xml:space="preserve"> 경원대로1367번길 10-7 (부평동)</t>
  </si>
  <si>
    <t xml:space="preserve"> 대정로90번길 7 (부평동)</t>
  </si>
  <si>
    <t xml:space="preserve"> 대정로82번길 26 (부평동)</t>
  </si>
  <si>
    <t xml:space="preserve"> 동암광장로8번길 15 (십정동)</t>
  </si>
  <si>
    <t xml:space="preserve"> 동암광장로8번길 32 (십정동)</t>
  </si>
  <si>
    <t xml:space="preserve"> 백범로442번길 17-2 (십정동)</t>
  </si>
  <si>
    <t xml:space="preserve"> 경원대로 1427-1 (부평동)</t>
  </si>
  <si>
    <t xml:space="preserve"> 경원대로1367번길 26 (부평동)</t>
  </si>
  <si>
    <t xml:space="preserve"> 경원대로1367번길 26-3 (부평동)</t>
  </si>
  <si>
    <t xml:space="preserve"> 장제로83번길 6 (부평동)</t>
  </si>
  <si>
    <t xml:space="preserve"> 부평대로17번길 23 (부평동)</t>
  </si>
  <si>
    <t xml:space="preserve"> 경원대로1431번길 36 (부평동)</t>
  </si>
  <si>
    <t xml:space="preserve"> 신트리로6번길 5 (부평동)</t>
  </si>
  <si>
    <t xml:space="preserve"> 대정로90번길 29 (부평동)</t>
  </si>
  <si>
    <t xml:space="preserve"> 경원대로1417번길 8 (부평동)</t>
  </si>
  <si>
    <t xml:space="preserve"> 경원대로1367번길 27 (부평동)</t>
  </si>
  <si>
    <t xml:space="preserve"> 시장로71번길 16 (부평동)</t>
  </si>
  <si>
    <t xml:space="preserve"> 경원대로1431번길 10 (부평동)</t>
  </si>
  <si>
    <t xml:space="preserve"> 대정로82번길 22 (부평동)</t>
  </si>
  <si>
    <t xml:space="preserve"> 경원대로1417번길 18-1 (부평동)</t>
  </si>
  <si>
    <t xml:space="preserve"> 부평대로296번길 88-6 (갈산동)</t>
  </si>
  <si>
    <t xml:space="preserve"> 장제로92번길 13 (부평동)</t>
  </si>
  <si>
    <t xml:space="preserve"> 부평문화로116번길 13 (부평동)</t>
  </si>
  <si>
    <t xml:space="preserve"> 광장로4번길 20 (부평동)</t>
  </si>
  <si>
    <t xml:space="preserve"> 경원대로1377번길 17-5 (부평동, 티원)</t>
  </si>
  <si>
    <t xml:space="preserve"> 장제로75번길 10 (부평동)</t>
  </si>
  <si>
    <t xml:space="preserve"> 부평문화로106번길 16 (부평동)</t>
  </si>
  <si>
    <t xml:space="preserve"> 열우물로49번길 11-5 (십정동)</t>
  </si>
  <si>
    <t xml:space="preserve"> 서달로298번길 3 (청천동)</t>
  </si>
  <si>
    <t xml:space="preserve"> 시장로20번길 27 (부평동)</t>
  </si>
  <si>
    <t xml:space="preserve"> 시장로12번길 28 (부평동)</t>
  </si>
  <si>
    <t xml:space="preserve"> 대정로90번길 27 (부평동)</t>
  </si>
  <si>
    <t xml:space="preserve"> 경원대로1417번길 17-6 (부평동)</t>
  </si>
  <si>
    <t xml:space="preserve"> 시장로12번길 31 (부평동)</t>
  </si>
  <si>
    <t xml:space="preserve"> 시장로12번길 35 (부평동)</t>
  </si>
  <si>
    <t xml:space="preserve"> 부평문화로116번길 17 (부평동)</t>
  </si>
  <si>
    <t xml:space="preserve"> 경원대로1431번길 37 (부평동)</t>
  </si>
  <si>
    <t xml:space="preserve"> 경원대로1431번길 23 (부평동)</t>
  </si>
  <si>
    <t xml:space="preserve"> 대정로90번길 30 (부평동)</t>
  </si>
  <si>
    <t xml:space="preserve"> 마장로83번길 17 (십정동)</t>
  </si>
  <si>
    <t xml:space="preserve"> 대정로82번길 19 (부평동)</t>
  </si>
  <si>
    <t xml:space="preserve"> 경원대로1417번길 12 (부평동)</t>
  </si>
  <si>
    <t xml:space="preserve"> 시장로12번길 25 (부평동)</t>
  </si>
  <si>
    <t xml:space="preserve"> 경원대로1431번길 12 (부평동)</t>
  </si>
  <si>
    <t xml:space="preserve"> 경원대로1367번길 18-12 (부평동)</t>
  </si>
  <si>
    <t xml:space="preserve"> 대정로82번길 25 (부평동)</t>
  </si>
  <si>
    <t xml:space="preserve"> 대정로82번길 18 (부평동)</t>
  </si>
  <si>
    <t xml:space="preserve"> 대정로90번길 6 (부평동)</t>
  </si>
  <si>
    <t xml:space="preserve"> 광장로4번길 40 (부평동)</t>
  </si>
  <si>
    <t xml:space="preserve"> 계양문화로17번길 5-1 (작전동)</t>
  </si>
  <si>
    <t xml:space="preserve"> 계양문화로17번길 4 (작전동)</t>
  </si>
  <si>
    <t xml:space="preserve"> 계양문화로53번길 8 (계산동)</t>
  </si>
  <si>
    <t xml:space="preserve"> 장제로730번길 11 (작전동)</t>
  </si>
  <si>
    <t xml:space="preserve"> 안남로 496-13 (효성동)</t>
  </si>
  <si>
    <t xml:space="preserve"> 효서로229번길 6 (작전동)</t>
  </si>
  <si>
    <t xml:space="preserve"> 계양대로 164-6 (계산동)</t>
  </si>
  <si>
    <t xml:space="preserve"> 아나지로179번길 8 (효성동)</t>
  </si>
  <si>
    <t xml:space="preserve"> 아나지로 428-7 (작전동)</t>
  </si>
  <si>
    <t xml:space="preserve"> 계양문화로 9 (작전동)</t>
  </si>
  <si>
    <t xml:space="preserve"> 계양문화로7번길 6-1 (작전동)</t>
  </si>
  <si>
    <t xml:space="preserve"> 계양문화로17번길 10 (작전동)</t>
  </si>
  <si>
    <t xml:space="preserve"> 계양문화로29번길 5 (작전동)</t>
  </si>
  <si>
    <t xml:space="preserve"> 계산천동로 14 (계산동)</t>
  </si>
  <si>
    <t xml:space="preserve"> 계양문화로53번길 6 (계산동)</t>
  </si>
  <si>
    <t xml:space="preserve"> 계양문화로 31 (작전동)</t>
  </si>
  <si>
    <t xml:space="preserve"> 계산로103번길 6 (계산동)</t>
  </si>
  <si>
    <t xml:space="preserve"> 안남로 496-15 (효성동)</t>
  </si>
  <si>
    <t xml:space="preserve"> 아나지로177번길 7 (효성동)</t>
  </si>
  <si>
    <t xml:space="preserve"> 계산로103번길 3-1 (계산동)</t>
  </si>
  <si>
    <t xml:space="preserve"> 계산로103번길 4 (계산동)</t>
  </si>
  <si>
    <t xml:space="preserve"> 계양문화로29번길 3 (작전동)</t>
  </si>
  <si>
    <t xml:space="preserve"> 효서로229번길 8-1 (작전동)</t>
  </si>
  <si>
    <t xml:space="preserve"> 계산천동로7번길 7 (계산동)</t>
  </si>
  <si>
    <t xml:space="preserve"> 계산로111번길 4 (계산동)</t>
  </si>
  <si>
    <t xml:space="preserve"> 계산천동로 11-1 (계산동)</t>
  </si>
  <si>
    <t xml:space="preserve"> 계산천동로 10 (계산동)</t>
  </si>
  <si>
    <t xml:space="preserve"> 계산천동로 11-3 (계산동)</t>
  </si>
  <si>
    <t xml:space="preserve"> 계산천동로23번길 3 (계산동)</t>
  </si>
  <si>
    <t xml:space="preserve"> 계산로103번길 8 (계산동)</t>
  </si>
  <si>
    <t xml:space="preserve"> 장제로863번길 38 (임학동)</t>
  </si>
  <si>
    <t xml:space="preserve"> 계산로103번길 7 (계산동)</t>
  </si>
  <si>
    <t xml:space="preserve"> 계산천동로23번길 3-1 (계산동)</t>
  </si>
  <si>
    <t xml:space="preserve"> 계산시장길 10-28 (계산동)</t>
  </si>
  <si>
    <t xml:space="preserve"> 계양산로 180 (임학동)</t>
  </si>
  <si>
    <t xml:space="preserve"> 효서로229번길 7 (작전동)</t>
  </si>
  <si>
    <t xml:space="preserve"> 계양대로 164-5 (계산동)</t>
  </si>
  <si>
    <t xml:space="preserve"> 계산천동로 11-2 (계산동)</t>
  </si>
  <si>
    <t xml:space="preserve"> 효서로229번길 18 (작전동)</t>
  </si>
  <si>
    <t xml:space="preserve"> 봉오대로676번길 4 (작전동)</t>
  </si>
  <si>
    <t xml:space="preserve"> 계양문화로17번길 5-2 (작전동)</t>
  </si>
  <si>
    <t xml:space="preserve"> 경명대로 1021 (계산동)</t>
  </si>
  <si>
    <t xml:space="preserve"> 계양산로 216 (임학동)</t>
  </si>
  <si>
    <t>44
280</t>
  </si>
  <si>
    <t>여관업</t>
  </si>
  <si>
    <t xml:space="preserve">인천광역시 서구 석남동 509번지 28호   </t>
  </si>
  <si>
    <t xml:space="preserve">인천광역시 서구 석남동 510번지 1호   </t>
  </si>
  <si>
    <t xml:space="preserve">인천광역시 서구 마전동 693번지 7호   </t>
  </si>
  <si>
    <t xml:space="preserve">인천광역시 서구 석남동 495번지 11호   </t>
  </si>
  <si>
    <t xml:space="preserve">인천광역시 서구 석남동 504번지   </t>
  </si>
  <si>
    <t xml:space="preserve">인천광역시 서구 석남동 504번지 5호   </t>
  </si>
  <si>
    <t xml:space="preserve">인천광역시 서구 석남동 505번지 1호   </t>
  </si>
  <si>
    <t xml:space="preserve">인천광역시 서구 석남동 509번지 16호   </t>
  </si>
  <si>
    <t xml:space="preserve">인천광역시 서구 석남동 509번지 26호   </t>
  </si>
  <si>
    <t xml:space="preserve">인천광역시 서구 석남동 510번지 21호   </t>
  </si>
  <si>
    <t xml:space="preserve">인천광역시 서구 석남동 510번지 22호   </t>
  </si>
  <si>
    <t xml:space="preserve">인천광역시 서구 석남동 510번지 2호   </t>
  </si>
  <si>
    <t xml:space="preserve">인천광역시 서구 석남동 510번지 3호   </t>
  </si>
  <si>
    <t xml:space="preserve">인천광역시 서구 석남동 511번지   </t>
  </si>
  <si>
    <t xml:space="preserve">인천광역시 서구 석남동 511번지 16호   </t>
  </si>
  <si>
    <t xml:space="preserve">인천광역시 서구 석남동 516번지   </t>
  </si>
  <si>
    <t xml:space="preserve">인천광역시 서구 석남동 518번지 1호   </t>
  </si>
  <si>
    <t xml:space="preserve">인천광역시 서구 석남동 519번지 12호   </t>
  </si>
  <si>
    <t xml:space="preserve">인천광역시 서구 석남동 519번지 27호   </t>
  </si>
  <si>
    <t xml:space="preserve">인천광역시 서구 석남동 519번지 8호   </t>
  </si>
  <si>
    <t xml:space="preserve">인천광역시 서구 석남동 525번지 10호   </t>
  </si>
  <si>
    <t xml:space="preserve">인천광역시 서구 석남동 526번지 12호   </t>
  </si>
  <si>
    <t xml:space="preserve">인천광역시 서구 석남동 526번지 3호   </t>
  </si>
  <si>
    <t xml:space="preserve">인천광역시 서구 심곡동 242번지 12호   </t>
  </si>
  <si>
    <t xml:space="preserve">인천광역시 서구 심곡동 243번지 10호   </t>
  </si>
  <si>
    <t>관광호텔</t>
  </si>
  <si>
    <t xml:space="preserve">인천광역시 서구 심곡동 242번지 13호   </t>
  </si>
  <si>
    <t xml:space="preserve">인천광역시 서구 심곡동 245번지   </t>
  </si>
  <si>
    <t xml:space="preserve">인천광역시 서구 심곡동 245번지 10호   </t>
  </si>
  <si>
    <t xml:space="preserve">인천광역시 서구 심곡동 245번지 2호   </t>
  </si>
  <si>
    <t xml:space="preserve">인천광역시 서구 심곡동 245번지 7호   </t>
  </si>
  <si>
    <t xml:space="preserve">인천광역시 서구 심곡동 246번지 11호   </t>
  </si>
  <si>
    <t xml:space="preserve">인천광역시 서구 심곡동 246번지 12호   </t>
  </si>
  <si>
    <t xml:space="preserve">인천광역시 서구 석남동 496번지 16호   </t>
  </si>
  <si>
    <t xml:space="preserve">인천광역시 서구 석남동 496번지 33호   </t>
  </si>
  <si>
    <t xml:space="preserve">인천광역시 서구 석남동 497번지 5호   </t>
  </si>
  <si>
    <t xml:space="preserve">인천광역시 서구 석남동 505번지 25호   </t>
  </si>
  <si>
    <t xml:space="preserve">인천광역시 서구 석남동 511번지 10호   </t>
  </si>
  <si>
    <t xml:space="preserve">인천광역시 서구 석남동 518번지 13호   </t>
  </si>
  <si>
    <t xml:space="preserve">인천광역시 서구 석남동 507번지 23호   </t>
  </si>
  <si>
    <t xml:space="preserve">인천광역시 서구 석남동 506번지   </t>
  </si>
  <si>
    <t xml:space="preserve">인천광역시 서구 석남동 509번지 10호   </t>
  </si>
  <si>
    <t xml:space="preserve">인천광역시 서구 석남동 509번지 9호   </t>
  </si>
  <si>
    <t xml:space="preserve">인천광역시 서구 석남동 515번지 4호   </t>
  </si>
  <si>
    <t xml:space="preserve">인천광역시 서구 석남동 516번지 2호   </t>
  </si>
  <si>
    <t xml:space="preserve">인천광역시 서구 석남동 517번지 2호   </t>
  </si>
  <si>
    <t xml:space="preserve">인천광역시 서구 석남동 518번지 14호   </t>
  </si>
  <si>
    <t xml:space="preserve">인천광역시 서구 석남동 518번지 9호   </t>
  </si>
  <si>
    <t>삼다도식당
(571-6561)</t>
  </si>
  <si>
    <t>청기와뼈해장국
(577-6052)</t>
  </si>
  <si>
    <t>인천광역시 강화군 길상면 전등사로 41</t>
  </si>
  <si>
    <t>인천광역시 강화군 내가면 해안서로 930</t>
  </si>
  <si>
    <t>인천광역시 강화군 양도면 중앙로 851</t>
  </si>
  <si>
    <t>인천광역시 강화군 길상면 해안남로 77-9</t>
  </si>
  <si>
    <t>인천광역시 강화군 길상면 해안남로 77-18</t>
  </si>
  <si>
    <t>인천광역시 강화군 길상면 해안남로 77-17</t>
  </si>
  <si>
    <t>인천광역시 강화군 길상면 해안남로 77-14</t>
  </si>
  <si>
    <t>인천광역시 강화군 길상면 해안남로 13-21</t>
  </si>
  <si>
    <t>인천광역시 강화군 길상면 해안남로 13-15</t>
  </si>
  <si>
    <t>인천광역시 강화군 강화읍 충렬사로 11</t>
  </si>
  <si>
    <t>인천광역시 강화군 길상면 해안동로 91</t>
  </si>
  <si>
    <t>인천광역시 강화군 길상면 해안동로 118</t>
  </si>
  <si>
    <t>인천광역시 강화군 길상면 강화동로 67</t>
  </si>
  <si>
    <t>인천광역시 강화군 화도면 해안남로 2421-138</t>
  </si>
  <si>
    <t>인천광역시 강화군 불은면 해안동로466번길 7</t>
  </si>
  <si>
    <t>인천광역시 강화군 강화읍 강화대로154번길 12-11</t>
  </si>
  <si>
    <t>인천광역시 강화군 내가면 해안서로 1011</t>
  </si>
  <si>
    <t>인천광역시 강화군 내가면 황청포구로 475</t>
  </si>
  <si>
    <t>인천광역시 강화군 선원면 강화동로 814</t>
  </si>
  <si>
    <t>인천광역시 강화군 길상면 보리고개로 50</t>
  </si>
  <si>
    <t>호텔아띠
(772-5233)</t>
    <phoneticPr fontId="4" type="noConversion"/>
  </si>
  <si>
    <t>중구 송학동1가9번지</t>
    <phoneticPr fontId="4" type="noConversion"/>
  </si>
  <si>
    <t>ㅇ</t>
    <phoneticPr fontId="4" type="noConversion"/>
  </si>
  <si>
    <t>미소맛집
(765-5366</t>
    <phoneticPr fontId="4" type="noConversion"/>
  </si>
  <si>
    <t>백반</t>
    <phoneticPr fontId="4" type="noConversion"/>
  </si>
  <si>
    <t>로마모텔
(772-3377)</t>
    <phoneticPr fontId="4" type="noConversion"/>
  </si>
  <si>
    <t>중구 관동3가 4번지12</t>
    <phoneticPr fontId="4" type="noConversion"/>
  </si>
  <si>
    <t>제주솥뚜껑
(772-0962)</t>
    <phoneticPr fontId="4" type="noConversion"/>
  </si>
  <si>
    <t>부대찌개
삼겹살
차돌버섯찌개</t>
    <phoneticPr fontId="4" type="noConversion"/>
  </si>
  <si>
    <t>스타모텔
(011-4254-3591)</t>
    <phoneticPr fontId="4" type="noConversion"/>
  </si>
  <si>
    <t xml:space="preserve">중구 관동2가 3번지 3호  (3층) </t>
    <phoneticPr fontId="4" type="noConversion"/>
  </si>
  <si>
    <t>광주식당
(032-765-2849)</t>
    <phoneticPr fontId="4" type="noConversion"/>
  </si>
  <si>
    <t>우성여관
(763-4236)</t>
    <phoneticPr fontId="4" type="noConversion"/>
  </si>
  <si>
    <t xml:space="preserve">중구 사동 15번지 1호   </t>
    <phoneticPr fontId="4" type="noConversion"/>
  </si>
  <si>
    <t>언니네
(032-772-7743)</t>
    <phoneticPr fontId="4" type="noConversion"/>
  </si>
  <si>
    <t>초이스모텔
(762-4401)</t>
    <phoneticPr fontId="4" type="noConversion"/>
  </si>
  <si>
    <t>중구 사동 17번지44</t>
    <phoneticPr fontId="4" type="noConversion"/>
  </si>
  <si>
    <t>삼영식당
(032-773-4377)</t>
    <phoneticPr fontId="4" type="noConversion"/>
  </si>
  <si>
    <t>파라다이스호텔인천
010-2308-7743
(762-5181)</t>
    <phoneticPr fontId="4" type="noConversion"/>
  </si>
  <si>
    <t>중구 항동1가 3번지2호</t>
    <phoneticPr fontId="4" type="noConversion"/>
  </si>
  <si>
    <t>파라다이스
(032-762-5181)</t>
    <phoneticPr fontId="4" type="noConversion"/>
  </si>
  <si>
    <t>하버파크호텔
(770-9604)</t>
    <phoneticPr fontId="4" type="noConversion"/>
  </si>
  <si>
    <t>중구 항동3가5번지</t>
    <phoneticPr fontId="4" type="noConversion"/>
  </si>
  <si>
    <t>하버파크
(032-770-9600)</t>
    <phoneticPr fontId="4" type="noConversion"/>
  </si>
  <si>
    <t>에이스
(885-3276)</t>
    <phoneticPr fontId="4" type="noConversion"/>
  </si>
  <si>
    <t>중구 항동7가27번지</t>
    <phoneticPr fontId="4" type="noConversion"/>
  </si>
  <si>
    <t>J모텔
(888-7712)</t>
    <phoneticPr fontId="4" type="noConversion"/>
  </si>
  <si>
    <t>비원
(032-885-1383)</t>
    <phoneticPr fontId="4" type="noConversion"/>
  </si>
  <si>
    <t>백반, 해장국</t>
    <phoneticPr fontId="4" type="noConversion"/>
  </si>
  <si>
    <t>세이브모텔
(885-9991)</t>
    <phoneticPr fontId="4" type="noConversion"/>
  </si>
  <si>
    <t>중구 항동7가27번지205호</t>
    <phoneticPr fontId="4" type="noConversion"/>
  </si>
  <si>
    <t>해변식당
(032-886-1454)</t>
    <phoneticPr fontId="4" type="noConversion"/>
  </si>
  <si>
    <t>해물탕, 해물찜</t>
    <phoneticPr fontId="4" type="noConversion"/>
  </si>
  <si>
    <t>애플모텔
(888-5118)</t>
    <phoneticPr fontId="4" type="noConversion"/>
  </si>
  <si>
    <t>중구 항동7가27번지221호</t>
    <phoneticPr fontId="4" type="noConversion"/>
  </si>
  <si>
    <t>바이킹호텔
(887-1539)</t>
    <phoneticPr fontId="4" type="noConversion"/>
  </si>
  <si>
    <t>중구 항동7가58번지</t>
    <phoneticPr fontId="4" type="noConversion"/>
  </si>
  <si>
    <t>미란다관광호텔
(889-0245)</t>
    <phoneticPr fontId="4" type="noConversion"/>
  </si>
  <si>
    <t>인천뉴욕호텔
(889-0154)</t>
    <phoneticPr fontId="4" type="noConversion"/>
  </si>
  <si>
    <t>명가식당
(032-882-3690)</t>
    <phoneticPr fontId="4" type="noConversion"/>
  </si>
  <si>
    <t>시드니 일반호텔
(881-6438)</t>
    <phoneticPr fontId="4" type="noConversion"/>
  </si>
  <si>
    <t>블랙로즈모텔
(889-3133)</t>
    <phoneticPr fontId="4" type="noConversion"/>
  </si>
  <si>
    <t>센트로일반호텔
(887-0490)</t>
    <phoneticPr fontId="4" type="noConversion"/>
  </si>
  <si>
    <t>포유모텔
(883-2959)</t>
    <phoneticPr fontId="4" type="noConversion"/>
  </si>
  <si>
    <t>아이리스
(889-0214)</t>
    <phoneticPr fontId="4" type="noConversion"/>
  </si>
  <si>
    <t>이츠관광호텔
(883-0083)</t>
    <phoneticPr fontId="4" type="noConversion"/>
  </si>
  <si>
    <t>중구 항동7가58번지131호</t>
    <phoneticPr fontId="4" type="noConversion"/>
  </si>
  <si>
    <t>하이파크모텔
(888-8233)</t>
    <phoneticPr fontId="4" type="noConversion"/>
  </si>
  <si>
    <t>중구 항동7가58번지94호</t>
    <phoneticPr fontId="4" type="noConversion"/>
  </si>
  <si>
    <t>e-일반호텔
(889-7770)</t>
    <phoneticPr fontId="4" type="noConversion"/>
  </si>
  <si>
    <t>중구 항동7가87번지</t>
    <phoneticPr fontId="4" type="noConversion"/>
  </si>
  <si>
    <t>가덕도
(032-882-8505)</t>
    <phoneticPr fontId="4" type="noConversion"/>
  </si>
  <si>
    <t>회, 해물탕</t>
    <phoneticPr fontId="4" type="noConversion"/>
  </si>
  <si>
    <t>중구 항동7가87번지 17</t>
    <phoneticPr fontId="4" type="noConversion"/>
  </si>
  <si>
    <t>프린스모텔
(888-8513)</t>
    <phoneticPr fontId="4" type="noConversion"/>
  </si>
  <si>
    <t>중구 신흥동3가31번지</t>
    <phoneticPr fontId="4" type="noConversion"/>
  </si>
  <si>
    <t>평양옥
(032-882-2972)</t>
    <phoneticPr fontId="4" type="noConversion"/>
  </si>
  <si>
    <t>해장국, 갈비탕</t>
    <phoneticPr fontId="4" type="noConversion"/>
  </si>
  <si>
    <t>명동장여관
(762-6920)</t>
    <phoneticPr fontId="4" type="noConversion"/>
  </si>
  <si>
    <t>중구 내동 139번지 1호</t>
    <phoneticPr fontId="4" type="noConversion"/>
  </si>
  <si>
    <t>ING모텔
(766-6672)</t>
    <phoneticPr fontId="4" type="noConversion"/>
  </si>
  <si>
    <t>중구 내동203번지</t>
    <phoneticPr fontId="4" type="noConversion"/>
  </si>
  <si>
    <t>로얄장여관
(777-7071)</t>
    <phoneticPr fontId="4" type="noConversion"/>
  </si>
  <si>
    <t>중구 내동13번지</t>
    <phoneticPr fontId="4" type="noConversion"/>
  </si>
  <si>
    <t>실크로드여관
(763-1720)</t>
    <phoneticPr fontId="4" type="noConversion"/>
  </si>
  <si>
    <t>중구 경동196번지6호</t>
    <phoneticPr fontId="4" type="noConversion"/>
  </si>
  <si>
    <t>테마모텔
(762-2443)</t>
    <phoneticPr fontId="4" type="noConversion"/>
  </si>
  <si>
    <t xml:space="preserve">중구 용동 238번지 10호   </t>
    <phoneticPr fontId="4" type="noConversion"/>
  </si>
  <si>
    <t>스카이모텔
(761-3344)</t>
    <phoneticPr fontId="4" type="noConversion"/>
  </si>
  <si>
    <t>중구 용동175번지6호</t>
    <phoneticPr fontId="4" type="noConversion"/>
  </si>
  <si>
    <t>모텔리젠트
(765-9323)</t>
    <phoneticPr fontId="4" type="noConversion"/>
  </si>
  <si>
    <t>중구 인현동71번지</t>
    <phoneticPr fontId="4" type="noConversion"/>
  </si>
  <si>
    <t>하늘가든
(032-772-8855)</t>
    <phoneticPr fontId="4" type="noConversion"/>
  </si>
  <si>
    <t>베니키아바다의별
관광호텔
(765-7000)</t>
    <phoneticPr fontId="4" type="noConversion"/>
  </si>
  <si>
    <t>중구 북성동1가98-326</t>
    <phoneticPr fontId="4" type="noConversion"/>
  </si>
  <si>
    <t>베니키아식당
(764-9000)</t>
    <phoneticPr fontId="4" type="noConversion"/>
  </si>
  <si>
    <t>G-관광호텔
(772-0022)</t>
    <phoneticPr fontId="4" type="noConversion"/>
  </si>
  <si>
    <t>중구 북성동1가98-363</t>
    <phoneticPr fontId="4" type="noConversion"/>
  </si>
  <si>
    <t>아이구글식당
(772-0023)</t>
    <phoneticPr fontId="4" type="noConversion"/>
  </si>
  <si>
    <t>블루썬모텔
(772-7461)</t>
    <phoneticPr fontId="4" type="noConversion"/>
  </si>
  <si>
    <t>중구 북성동1가98-364</t>
    <phoneticPr fontId="4" type="noConversion"/>
  </si>
  <si>
    <t>하버뷰여관
(763-4111)</t>
    <phoneticPr fontId="4" type="noConversion"/>
  </si>
  <si>
    <t>중구 북성동1가98번지</t>
    <phoneticPr fontId="4" type="noConversion"/>
  </si>
  <si>
    <t>시크릿관광호텔
(764-8993)</t>
    <phoneticPr fontId="4" type="noConversion"/>
  </si>
  <si>
    <t>중구 북성동1가98번지 212호</t>
    <phoneticPr fontId="4" type="noConversion"/>
  </si>
  <si>
    <t>씨크릿
(764-4111)</t>
    <phoneticPr fontId="4" type="noConversion"/>
  </si>
  <si>
    <t>삼해장모텔
(772-3939)</t>
    <phoneticPr fontId="4" type="noConversion"/>
  </si>
  <si>
    <t>중구 북성동1가98번지 236호</t>
    <phoneticPr fontId="4" type="noConversion"/>
  </si>
  <si>
    <t>아이네이버
관광호텔
(764-3003~4
(010-7160-2743))</t>
    <phoneticPr fontId="4" type="noConversion"/>
  </si>
  <si>
    <t>중구 북성동1가98번지 310호 1-7층</t>
    <phoneticPr fontId="4" type="noConversion"/>
  </si>
  <si>
    <t>아이네이버식당
(764-3003)</t>
    <phoneticPr fontId="4" type="noConversion"/>
  </si>
  <si>
    <t>세피앙모텔
(773-0202)</t>
    <phoneticPr fontId="4" type="noConversion"/>
  </si>
  <si>
    <t>중구 북성동1가98번지 313호 1-2층</t>
    <phoneticPr fontId="4" type="noConversion"/>
  </si>
  <si>
    <t>리즈모텔
(764-0095)</t>
    <phoneticPr fontId="4" type="noConversion"/>
  </si>
  <si>
    <t>중구 북성동1가98번지 320</t>
    <phoneticPr fontId="4" type="noConversion"/>
  </si>
  <si>
    <t>올인모텔
(761-2711)</t>
    <phoneticPr fontId="4" type="noConversion"/>
  </si>
  <si>
    <t>중구 북성동1가98번지 321</t>
    <phoneticPr fontId="4" type="noConversion"/>
  </si>
  <si>
    <t>리츠모텔
(764-0720)</t>
    <phoneticPr fontId="4" type="noConversion"/>
  </si>
  <si>
    <t>중구 북성동1가98번지 345호</t>
    <phoneticPr fontId="4" type="noConversion"/>
  </si>
  <si>
    <t>상제리제
(773-9955)</t>
    <phoneticPr fontId="4" type="noConversion"/>
  </si>
  <si>
    <t>중구 북성동1가98번지435호</t>
    <phoneticPr fontId="4" type="noConversion"/>
  </si>
  <si>
    <t>와라군산광주
(032-766-8818)</t>
    <phoneticPr fontId="4" type="noConversion"/>
  </si>
  <si>
    <t>매운탕, 백반</t>
    <phoneticPr fontId="4" type="noConversion"/>
  </si>
  <si>
    <t>M모텔
(766-3771)</t>
    <phoneticPr fontId="4" type="noConversion"/>
  </si>
  <si>
    <t>중구 북성동1가98번지560호</t>
    <phoneticPr fontId="4" type="noConversion"/>
  </si>
  <si>
    <t>W호텔
(772-6300)</t>
    <phoneticPr fontId="4" type="noConversion"/>
  </si>
  <si>
    <t>중구 북성동1가98번지81호</t>
    <phoneticPr fontId="4" type="noConversion"/>
  </si>
  <si>
    <t>W호텔식당
(762-6300)</t>
    <phoneticPr fontId="4" type="noConversion"/>
  </si>
  <si>
    <t>갤럭시관광호텔
(777-2500)</t>
    <phoneticPr fontId="4" type="noConversion"/>
  </si>
  <si>
    <t>중구 북성동1가 98번지 578호</t>
    <phoneticPr fontId="4" type="noConversion"/>
  </si>
  <si>
    <t>갤럭시
(772-3456)</t>
    <phoneticPr fontId="4" type="noConversion"/>
  </si>
  <si>
    <t>화이트모텔
(772-5498)</t>
    <phoneticPr fontId="4" type="noConversion"/>
  </si>
  <si>
    <t>중구 북성동2가12번지6호</t>
    <phoneticPr fontId="4" type="noConversion"/>
  </si>
  <si>
    <t>호텔 휴
(743-0005)</t>
    <phoneticPr fontId="4" type="noConversion"/>
  </si>
  <si>
    <t>중구 운서동 2580번지외325번지 
대우스카이월드3F</t>
    <phoneticPr fontId="4" type="noConversion"/>
  </si>
  <si>
    <t>스카이
(752-1101)</t>
    <phoneticPr fontId="4" type="noConversion"/>
  </si>
  <si>
    <t>중구 운서동 2790번지3호</t>
    <phoneticPr fontId="4" type="noConversion"/>
  </si>
  <si>
    <t>명품관
(032-746-9233)</t>
    <phoneticPr fontId="4" type="noConversion"/>
  </si>
  <si>
    <t>갈비탕,
쇠고기등심샤브샤브</t>
    <phoneticPr fontId="4" type="noConversion"/>
  </si>
  <si>
    <t>인천공항호텔
(752-2066)</t>
    <phoneticPr fontId="4" type="noConversion"/>
  </si>
  <si>
    <t>중구 운서동 2790번지4호</t>
    <phoneticPr fontId="4" type="noConversion"/>
  </si>
  <si>
    <t>인천공항호텔
(747-0070)</t>
    <phoneticPr fontId="4" type="noConversion"/>
  </si>
  <si>
    <t>인천에어텔
(752-2266)</t>
    <phoneticPr fontId="4" type="noConversion"/>
  </si>
  <si>
    <t>중구 운서동 2798번지2,3호</t>
    <phoneticPr fontId="4" type="noConversion"/>
  </si>
  <si>
    <t>세미부페
(752-2266)</t>
    <phoneticPr fontId="4" type="noConversion"/>
  </si>
  <si>
    <t>방콕모텔
(746-2442)</t>
    <phoneticPr fontId="4" type="noConversion"/>
  </si>
  <si>
    <t>중구 운서동 2801번지2호 지상3,4층</t>
    <phoneticPr fontId="4" type="noConversion"/>
  </si>
  <si>
    <t>렉스모텔
(746-1536)</t>
    <phoneticPr fontId="4" type="noConversion"/>
  </si>
  <si>
    <t>중구 운서동 2802번지3호 신비프라자3층</t>
    <phoneticPr fontId="4" type="noConversion"/>
  </si>
  <si>
    <t>신공항모텔
(751-8818)</t>
    <phoneticPr fontId="4" type="noConversion"/>
  </si>
  <si>
    <t>중구 운서동 2804번지1호 3~5F</t>
    <phoneticPr fontId="4" type="noConversion"/>
  </si>
  <si>
    <t>의정부
부대찌개
(752-7722)</t>
    <phoneticPr fontId="4" type="noConversion"/>
  </si>
  <si>
    <t>부대찌개</t>
    <phoneticPr fontId="4" type="noConversion"/>
  </si>
  <si>
    <t>오렌지모텔
(746-6556)</t>
    <phoneticPr fontId="4" type="noConversion"/>
  </si>
  <si>
    <t>중구 운서동 2805번지1호 환희BD 301~304호</t>
    <phoneticPr fontId="4" type="noConversion"/>
  </si>
  <si>
    <t>하얏트리젠시인천
(745-1234)</t>
    <phoneticPr fontId="4" type="noConversion"/>
  </si>
  <si>
    <t>중구  운서동 2850번지1호</t>
    <phoneticPr fontId="4" type="noConversion"/>
  </si>
  <si>
    <t>에잇
(745-1103)</t>
    <phoneticPr fontId="4" type="noConversion"/>
  </si>
  <si>
    <t>싸이판모텔
(752-5288)</t>
    <phoneticPr fontId="4" type="noConversion"/>
  </si>
  <si>
    <t>중구 운서동2801-3호 덕양프라자4F</t>
    <phoneticPr fontId="4" type="noConversion"/>
  </si>
  <si>
    <t>세비야
(752-1170)</t>
    <phoneticPr fontId="4" type="noConversion"/>
  </si>
  <si>
    <t>중구 운서동2801번지4호</t>
    <phoneticPr fontId="4" type="noConversion"/>
  </si>
  <si>
    <t>세비야레스토랑
(752-1170)</t>
    <phoneticPr fontId="4" type="noConversion"/>
  </si>
  <si>
    <t>인천공항호텔퀸
(747-0070)</t>
    <phoneticPr fontId="4" type="noConversion"/>
  </si>
  <si>
    <t>중구 운서동2801번지5호</t>
    <phoneticPr fontId="4" type="noConversion"/>
  </si>
  <si>
    <t>관광호텔준
(746-4417)</t>
    <phoneticPr fontId="4" type="noConversion"/>
  </si>
  <si>
    <t>중구 운서동2805번지2호</t>
    <phoneticPr fontId="4" type="noConversion"/>
  </si>
  <si>
    <t>호텔준
레스토랑
(746-4417)</t>
    <phoneticPr fontId="4" type="noConversion"/>
  </si>
  <si>
    <t>제우메스호텔
(752-9600)</t>
    <phoneticPr fontId="4" type="noConversion"/>
  </si>
  <si>
    <t>중구 운서동2805번지3호</t>
    <phoneticPr fontId="4" type="noConversion"/>
  </si>
  <si>
    <t>제우메스
레스토랑
(752-9600)</t>
    <phoneticPr fontId="4" type="noConversion"/>
  </si>
  <si>
    <t>베스트 웨스턴 
인천에어포트호텔
(743-1000)</t>
    <phoneticPr fontId="4" type="noConversion"/>
  </si>
  <si>
    <t>중구 운서동2850번지</t>
    <phoneticPr fontId="4" type="noConversion"/>
  </si>
  <si>
    <t>파티오
(743-8865)</t>
    <phoneticPr fontId="4" type="noConversion"/>
  </si>
  <si>
    <t>파크우드 관광호텔
(752-8282)</t>
    <phoneticPr fontId="4" type="noConversion"/>
  </si>
  <si>
    <t>중구 덕교동128번지12호</t>
    <phoneticPr fontId="4" type="noConversion"/>
  </si>
  <si>
    <t>파크우드
(752-8282)</t>
    <phoneticPr fontId="4" type="noConversion"/>
  </si>
  <si>
    <t>뷔페, 양식,한식</t>
    <phoneticPr fontId="4" type="noConversion"/>
  </si>
  <si>
    <t>오션사이드호텔
(746-0072)</t>
    <phoneticPr fontId="4" type="noConversion"/>
  </si>
  <si>
    <t>중구 덕교동128번지17호외2필지</t>
    <phoneticPr fontId="4" type="noConversion"/>
  </si>
  <si>
    <t>오션사이드
레스토랑
(746-0072)</t>
    <phoneticPr fontId="4" type="noConversion"/>
  </si>
  <si>
    <t>예그리나호스텔
(746-2221)</t>
    <phoneticPr fontId="4" type="noConversion"/>
  </si>
  <si>
    <t>중구 덕교동128번지36호</t>
    <phoneticPr fontId="4" type="noConversion"/>
  </si>
  <si>
    <t>호텔휴인천에어포트
(751-3800)</t>
    <phoneticPr fontId="4" type="noConversion"/>
  </si>
  <si>
    <t>중구 덕교동128번지65호</t>
    <phoneticPr fontId="4" type="noConversion"/>
  </si>
  <si>
    <t>별자리 호스텔
(751-3351)</t>
    <phoneticPr fontId="4" type="noConversion"/>
  </si>
  <si>
    <t xml:space="preserve">중구 을왕동 678번지 35호   </t>
    <phoneticPr fontId="4" type="noConversion"/>
  </si>
  <si>
    <t>별자리호스텔
(751-3351)</t>
    <phoneticPr fontId="4" type="noConversion"/>
  </si>
  <si>
    <t>김해여관
(746-3389)</t>
    <phoneticPr fontId="4" type="noConversion"/>
  </si>
  <si>
    <t xml:space="preserve">중구 을왕동 717번지 7호   </t>
    <phoneticPr fontId="4" type="noConversion"/>
  </si>
  <si>
    <t>나폴리호스텔
(746-5101)</t>
    <phoneticPr fontId="4" type="noConversion"/>
  </si>
  <si>
    <t xml:space="preserve">중구 을왕동 756번지 1호  외 1필지 </t>
    <phoneticPr fontId="4" type="noConversion"/>
  </si>
  <si>
    <t>인천프린스
관광호텔
(751-8886)</t>
    <phoneticPr fontId="4" type="noConversion"/>
  </si>
  <si>
    <t>중구 을왕동255번지</t>
    <phoneticPr fontId="4" type="noConversion"/>
  </si>
  <si>
    <t>인천프린스
(751-8886)</t>
    <phoneticPr fontId="4" type="noConversion"/>
  </si>
  <si>
    <t>산마루 관광호텔
(746-3096)</t>
    <phoneticPr fontId="4" type="noConversion"/>
  </si>
  <si>
    <t>중구 을왕동685번지</t>
    <phoneticPr fontId="4" type="noConversion"/>
  </si>
  <si>
    <t>시드니 호스텔
(751-0585)</t>
    <phoneticPr fontId="4" type="noConversion"/>
  </si>
  <si>
    <t>을왕동678번지72호</t>
    <phoneticPr fontId="4" type="noConversion"/>
  </si>
  <si>
    <t>쉘브르 관광호텔
(752-0013)</t>
    <phoneticPr fontId="4" type="noConversion"/>
  </si>
  <si>
    <t>을왕동703번지 41호</t>
    <phoneticPr fontId="4" type="noConversion"/>
  </si>
  <si>
    <t>쉘브르
(752-0013)</t>
    <phoneticPr fontId="4" type="noConversion"/>
  </si>
  <si>
    <t>을왕관광호텔
(751-2233)</t>
    <phoneticPr fontId="4" type="noConversion"/>
  </si>
  <si>
    <t>을왕동749번지</t>
    <phoneticPr fontId="4" type="noConversion"/>
  </si>
  <si>
    <t>호텔내
레스토랑
(751-2233)</t>
    <phoneticPr fontId="4" type="noConversion"/>
  </si>
  <si>
    <t>영화파크
(010-4744-9461)</t>
    <phoneticPr fontId="4" type="noConversion"/>
  </si>
  <si>
    <t>을왕동755번지35호</t>
    <phoneticPr fontId="4" type="noConversion"/>
  </si>
  <si>
    <t>관광호텔레이
(010-3733-3393
(752-8335))</t>
    <phoneticPr fontId="4" type="noConversion"/>
  </si>
  <si>
    <t>을왕동763번지35호</t>
    <phoneticPr fontId="4" type="noConversion"/>
  </si>
  <si>
    <t>씨사이드관광호텔
(752-8333)</t>
    <phoneticPr fontId="4" type="noConversion"/>
  </si>
  <si>
    <t>을왕동764번지</t>
    <phoneticPr fontId="4" type="noConversion"/>
  </si>
  <si>
    <t>프린스파크호스텔
(746-7008)</t>
    <phoneticPr fontId="4" type="noConversion"/>
  </si>
  <si>
    <t>을왕동765번지</t>
    <phoneticPr fontId="4" type="noConversion"/>
  </si>
  <si>
    <t>씨월드관광호텔
(752-2000)</t>
    <phoneticPr fontId="4" type="noConversion"/>
  </si>
  <si>
    <t>을왕동877번지10호</t>
    <phoneticPr fontId="4" type="noConversion"/>
  </si>
  <si>
    <t>씨월드
(752-2000)</t>
    <phoneticPr fontId="4" type="noConversion"/>
  </si>
  <si>
    <t>위너스관광호텔
(752-1111)</t>
    <phoneticPr fontId="4" type="noConversion"/>
  </si>
  <si>
    <t>을왕동891번지</t>
    <phoneticPr fontId="4" type="noConversion"/>
  </si>
  <si>
    <t>위너스레스토랑
(751-5322)</t>
    <phoneticPr fontId="4" type="noConversion"/>
  </si>
  <si>
    <t>무의 씨사이드
관광호텔
(752-7737)</t>
    <phoneticPr fontId="4" type="noConversion"/>
  </si>
  <si>
    <t>중구 무의동 291번지7호</t>
    <phoneticPr fontId="4" type="noConversion"/>
  </si>
  <si>
    <t>무의 아일랜드
관광호텔
(752-5114)</t>
    <phoneticPr fontId="4" type="noConversion"/>
  </si>
  <si>
    <t>중구 무의동373번지</t>
    <phoneticPr fontId="4" type="noConversion"/>
  </si>
  <si>
    <t>인천비취
관광호텔
(751-1177)</t>
    <phoneticPr fontId="4" type="noConversion"/>
  </si>
  <si>
    <t>중구 을왕동773번지2호</t>
    <phoneticPr fontId="4" type="noConversion"/>
  </si>
  <si>
    <t>월미도모텔
(762-1115~6)</t>
    <phoneticPr fontId="4" type="noConversion"/>
  </si>
  <si>
    <t>중구 북성동1가98번지58호</t>
    <phoneticPr fontId="4" type="noConversion"/>
  </si>
  <si>
    <t>월미도회집
(762-1116)</t>
    <phoneticPr fontId="4" type="noConversion"/>
  </si>
  <si>
    <t>로즈모텔
(776-3683)</t>
    <phoneticPr fontId="4" type="noConversion"/>
  </si>
  <si>
    <t>중구 해안동2가3번지4</t>
    <phoneticPr fontId="4" type="noConversion"/>
  </si>
  <si>
    <t>영종스카이리조트
(745-9000)</t>
    <phoneticPr fontId="4" type="noConversion"/>
  </si>
  <si>
    <t>을왕동773번지</t>
    <phoneticPr fontId="4" type="noConversion"/>
  </si>
  <si>
    <t>인천비취관광호텔
(751-1177)</t>
    <phoneticPr fontId="4" type="noConversion"/>
  </si>
  <si>
    <t>을왕동773번지2호</t>
    <phoneticPr fontId="4" type="noConversion"/>
  </si>
  <si>
    <t>비취레스토랑
(751-1177)</t>
    <phoneticPr fontId="2" type="noConversion"/>
  </si>
  <si>
    <t xml:space="preserve">베니키아월미도
더블리스호텔
(764-9000)
</t>
    <phoneticPr fontId="2" type="noConversion"/>
  </si>
  <si>
    <t xml:space="preserve">북성동1가 98번지 533호  </t>
  </si>
  <si>
    <t>더블리스
(764-9000)</t>
    <phoneticPr fontId="2" type="noConversion"/>
  </si>
  <si>
    <t>프리미어스호텔
(777-7272)</t>
    <phoneticPr fontId="2" type="noConversion"/>
  </si>
  <si>
    <t>북성동1가 98번지 367호</t>
  </si>
  <si>
    <t>호텔내식당
(777-7272)</t>
    <phoneticPr fontId="2" type="noConversion"/>
  </si>
  <si>
    <t>엠에스
(725-2610)</t>
    <phoneticPr fontId="2" type="noConversion"/>
  </si>
  <si>
    <t xml:space="preserve">을왕동 763번지 34호   </t>
  </si>
  <si>
    <t>하나호스텔
(010-5270-2434)</t>
    <phoneticPr fontId="2" type="noConversion"/>
  </si>
  <si>
    <t xml:space="preserve">을왕동 749번지 3호   </t>
  </si>
  <si>
    <t>쵸이스모텔
(765-5755)</t>
    <phoneticPr fontId="4" type="noConversion"/>
  </si>
  <si>
    <t>중앙동3가2번지6호</t>
    <phoneticPr fontId="4" type="noConversion"/>
  </si>
  <si>
    <t>맛고을
(763-9511)</t>
    <phoneticPr fontId="4" type="noConversion"/>
  </si>
  <si>
    <t>한식(백반)</t>
    <phoneticPr fontId="2" type="noConversion"/>
  </si>
  <si>
    <t>위드모텔
(766-4327)</t>
    <phoneticPr fontId="4" type="noConversion"/>
  </si>
  <si>
    <t>사동18번지44</t>
    <phoneticPr fontId="4" type="noConversion"/>
  </si>
  <si>
    <t>순두부찌개</t>
    <phoneticPr fontId="4" type="noConversion"/>
  </si>
  <si>
    <t xml:space="preserve"> 광장로4번길 23 (부평동43)</t>
  </si>
  <si>
    <t>박스도로시
032-523-2668</t>
  </si>
  <si>
    <t xml:space="preserve"> 경원대로1417번길 18-9 (부평동10)</t>
  </si>
  <si>
    <t xml:space="preserve"> 열우물로38번길 7 (십정동38,39,74)</t>
  </si>
  <si>
    <t xml:space="preserve"> 경원대로1377번길 9-6 (부평동113)</t>
  </si>
  <si>
    <t xml:space="preserve"> 부평문화로106번길 24 (부평동8)</t>
  </si>
  <si>
    <t xml:space="preserve"> 부평문화로106번길 42 (부평동569-2)</t>
  </si>
  <si>
    <t xml:space="preserve"> 부흥로334번길 8 (부평동241-31)</t>
  </si>
  <si>
    <t xml:space="preserve"> 열우물로38번길 11-2 (십정동68)</t>
  </si>
  <si>
    <t xml:space="preserve"> 열우물로 42-14 (십정동36)</t>
  </si>
  <si>
    <t xml:space="preserve"> 장제로91번길 17 (부평동547-1,547-4)</t>
  </si>
  <si>
    <t xml:space="preserve"> 부평문화로72번길 10-5 (부평동73)</t>
  </si>
  <si>
    <t>호텔야자
032-508-5234</t>
  </si>
  <si>
    <t>×</t>
  </si>
  <si>
    <t>한식</t>
    <phoneticPr fontId="2" type="noConversion"/>
  </si>
  <si>
    <t>프레시아(937-6826)</t>
    <phoneticPr fontId="2" type="noConversion"/>
  </si>
  <si>
    <t>O</t>
    <phoneticPr fontId="4" type="noConversion"/>
  </si>
  <si>
    <t>업소 내 제공</t>
    <phoneticPr fontId="2" type="noConversion"/>
  </si>
  <si>
    <t xml:space="preserve">백반 </t>
    <phoneticPr fontId="2" type="noConversion"/>
  </si>
  <si>
    <t>인천광역시 강화군 강화읍 화성길50번길 43</t>
    <phoneticPr fontId="2" type="noConversion"/>
  </si>
  <si>
    <t>보나베띠(032-934-6188)</t>
    <phoneticPr fontId="4" type="noConversion"/>
  </si>
  <si>
    <t xml:space="preserve">파스타 </t>
    <phoneticPr fontId="4" type="noConversion"/>
  </si>
  <si>
    <t>인천광역시 강화군 강화읍 강화대로 153</t>
    <phoneticPr fontId="2" type="noConversion"/>
  </si>
  <si>
    <t>무봉리순대국(032-933-3438)</t>
    <phoneticPr fontId="2" type="noConversion"/>
  </si>
  <si>
    <t xml:space="preserve">순대국 </t>
    <phoneticPr fontId="2" type="noConversion"/>
  </si>
  <si>
    <t>서문장모텔(934-0097)</t>
    <phoneticPr fontId="2" type="noConversion"/>
  </si>
  <si>
    <t>인천광역시 강화군 강화읍 향나무길5번길 3</t>
    <phoneticPr fontId="2" type="noConversion"/>
  </si>
  <si>
    <t>X</t>
    <phoneticPr fontId="4" type="noConversion"/>
  </si>
  <si>
    <t>인항식당(032-932-2978)</t>
    <phoneticPr fontId="2" type="noConversion"/>
  </si>
  <si>
    <t>소머리국밥</t>
    <phoneticPr fontId="2" type="noConversion"/>
  </si>
  <si>
    <t>힐하우스(933-1566)</t>
    <phoneticPr fontId="2" type="noConversion"/>
  </si>
  <si>
    <t>인천광역시 강화군 내가면 해안서로 932</t>
    <phoneticPr fontId="2" type="noConversion"/>
  </si>
  <si>
    <t>은성횟집(933-8088)</t>
    <phoneticPr fontId="2" type="noConversion"/>
  </si>
  <si>
    <t xml:space="preserve">생선매운탕 </t>
    <phoneticPr fontId="2" type="noConversion"/>
  </si>
  <si>
    <t>비치모텔(933-2141)</t>
    <phoneticPr fontId="2" type="noConversion"/>
  </si>
  <si>
    <t>인천광역시 강화군 내가면 해안서로 917</t>
    <phoneticPr fontId="2" type="noConversion"/>
  </si>
  <si>
    <t>영양돌솥밥(032-932-8879)</t>
    <phoneticPr fontId="2" type="noConversion"/>
  </si>
  <si>
    <t>영양돌솥밥</t>
    <phoneticPr fontId="2" type="noConversion"/>
  </si>
  <si>
    <t>펜트하우스(934-0113)</t>
    <phoneticPr fontId="2" type="noConversion"/>
  </si>
  <si>
    <t>단골식당(032-933-1476)</t>
    <phoneticPr fontId="2" type="noConversion"/>
  </si>
  <si>
    <t>순대국</t>
    <phoneticPr fontId="2" type="noConversion"/>
  </si>
  <si>
    <t>캘리포니아(937-8004)</t>
    <phoneticPr fontId="2" type="noConversion"/>
  </si>
  <si>
    <t>에쿠스모텔(937-9682)</t>
    <phoneticPr fontId="2" type="noConversion"/>
  </si>
  <si>
    <t>인천광역시 강화군 화도면 내리 1780번지</t>
    <phoneticPr fontId="2" type="noConversion"/>
  </si>
  <si>
    <t>볼태기 해장국(937-2757)</t>
    <phoneticPr fontId="2" type="noConversion"/>
  </si>
  <si>
    <t>볼태기해장국</t>
    <phoneticPr fontId="2" type="noConversion"/>
  </si>
  <si>
    <t>썬댄스모텔(937-4406)</t>
    <phoneticPr fontId="2" type="noConversion"/>
  </si>
  <si>
    <t>인천광역시 강화군 길상면 해안남로65번길 36-7</t>
    <phoneticPr fontId="4" type="noConversion"/>
  </si>
  <si>
    <t>강화성 맛집</t>
    <phoneticPr fontId="2" type="noConversion"/>
  </si>
  <si>
    <t>젖국갈비</t>
    <phoneticPr fontId="2" type="noConversion"/>
  </si>
  <si>
    <t>노블레스모텔(937-3368)</t>
    <phoneticPr fontId="2" type="noConversion"/>
  </si>
  <si>
    <t>인천광역시 강화군 길상면 해안남로117번길 29-16</t>
    <phoneticPr fontId="2" type="noConversion"/>
  </si>
  <si>
    <t>들길(937-3231)</t>
    <phoneticPr fontId="2" type="noConversion"/>
  </si>
  <si>
    <t>황태해장국</t>
    <phoneticPr fontId="2" type="noConversion"/>
  </si>
  <si>
    <t>샤인모텔(937-7267)</t>
    <phoneticPr fontId="2" type="noConversion"/>
  </si>
  <si>
    <t>피카소(937-7344)</t>
    <phoneticPr fontId="2" type="noConversion"/>
  </si>
  <si>
    <t>비너스모텔(937-1506)</t>
    <phoneticPr fontId="2" type="noConversion"/>
  </si>
  <si>
    <t>로마모텔(937-2526)</t>
    <phoneticPr fontId="2" type="noConversion"/>
  </si>
  <si>
    <t>필모텔(937-4533)</t>
    <phoneticPr fontId="2" type="noConversion"/>
  </si>
  <si>
    <t>쉘모텔(937-8232)</t>
    <phoneticPr fontId="2" type="noConversion"/>
  </si>
  <si>
    <t>휴모텔(933-0710)</t>
    <phoneticPr fontId="2" type="noConversion"/>
  </si>
  <si>
    <t>농가식당(934-5780)</t>
    <phoneticPr fontId="2" type="noConversion"/>
  </si>
  <si>
    <t>백반 갈비탕</t>
    <phoneticPr fontId="2" type="noConversion"/>
  </si>
  <si>
    <t>힐링 S모텔(937-7733)</t>
    <phoneticPr fontId="2" type="noConversion"/>
  </si>
  <si>
    <t>인천광역시 강화군 불은면 강화동로 392</t>
    <phoneticPr fontId="2" type="noConversion"/>
  </si>
  <si>
    <t>광성식당(937-3869)</t>
    <phoneticPr fontId="2" type="noConversion"/>
  </si>
  <si>
    <t>프라하(937-3011)</t>
    <phoneticPr fontId="2" type="noConversion"/>
  </si>
  <si>
    <t>인천광역시 강화군 길상면 해안동로 93</t>
    <phoneticPr fontId="2" type="noConversion"/>
  </si>
  <si>
    <t>궁중두부(937-8921)</t>
    <phoneticPr fontId="2" type="noConversion"/>
  </si>
  <si>
    <t>순두부</t>
    <phoneticPr fontId="2" type="noConversion"/>
  </si>
  <si>
    <t>K2모텔(937-7450)</t>
    <phoneticPr fontId="2" type="noConversion"/>
  </si>
  <si>
    <t>BLUE 블루(937-5503)</t>
    <phoneticPr fontId="2" type="noConversion"/>
  </si>
  <si>
    <t>리베라모텔(937-5541)</t>
    <phoneticPr fontId="2" type="noConversion"/>
  </si>
  <si>
    <t>이호정육식당(937-8325)</t>
    <phoneticPr fontId="2" type="noConversion"/>
  </si>
  <si>
    <t>용원장파크여관(937-3753)</t>
    <phoneticPr fontId="2" type="noConversion"/>
  </si>
  <si>
    <t>인천광역시 강화군 불은면 덕진로 308</t>
    <phoneticPr fontId="2" type="noConversion"/>
  </si>
  <si>
    <t>송림가든(937-0424)</t>
    <phoneticPr fontId="2" type="noConversion"/>
  </si>
  <si>
    <t>된장찌게백반</t>
    <phoneticPr fontId="2" type="noConversion"/>
  </si>
  <si>
    <t>웨스트 앤드 빌(934-2288)</t>
    <phoneticPr fontId="2" type="noConversion"/>
  </si>
  <si>
    <t>바다산책(937-9791)</t>
    <phoneticPr fontId="2" type="noConversion"/>
  </si>
  <si>
    <t>해마루(010-6670-2535)</t>
    <phoneticPr fontId="2" type="noConversion"/>
  </si>
  <si>
    <t>식육취급</t>
    <phoneticPr fontId="2" type="noConversion"/>
  </si>
  <si>
    <t>노블파크(933-1810)</t>
    <phoneticPr fontId="2" type="noConversion"/>
  </si>
  <si>
    <t>정원정(032-934-4058)</t>
    <phoneticPr fontId="2" type="noConversion"/>
  </si>
  <si>
    <t>고기류</t>
    <phoneticPr fontId="2" type="noConversion"/>
  </si>
  <si>
    <t>강화꽃게전문(032-933-9617)</t>
    <phoneticPr fontId="2" type="noConversion"/>
  </si>
  <si>
    <t>게장백반</t>
    <phoneticPr fontId="2" type="noConversion"/>
  </si>
  <si>
    <t>자유공간(934-0708)</t>
    <phoneticPr fontId="2" type="noConversion"/>
  </si>
  <si>
    <t>인천광역시 강화군 선원면 중앙로 169</t>
    <phoneticPr fontId="2" type="noConversion"/>
  </si>
  <si>
    <t>고향밥상(934-4905)</t>
    <phoneticPr fontId="2" type="noConversion"/>
  </si>
  <si>
    <t>쌈밥</t>
    <phoneticPr fontId="2" type="noConversion"/>
  </si>
  <si>
    <t>한도파크여관(933-6098)</t>
    <phoneticPr fontId="2" type="noConversion"/>
  </si>
  <si>
    <t>관광식당(933-3041)</t>
    <phoneticPr fontId="2" type="noConversion"/>
  </si>
  <si>
    <t>순대국밥</t>
    <phoneticPr fontId="2" type="noConversion"/>
  </si>
  <si>
    <t>알프스여관(933-9997)</t>
    <phoneticPr fontId="2" type="noConversion"/>
  </si>
  <si>
    <t>알프스식당(933-9966)</t>
    <phoneticPr fontId="2" type="noConversion"/>
  </si>
  <si>
    <t>한식백반</t>
    <phoneticPr fontId="2" type="noConversion"/>
  </si>
  <si>
    <t>스위스랜드(937-4228)</t>
    <phoneticPr fontId="2" type="noConversion"/>
  </si>
  <si>
    <t>뉴힐튼파크여관(933-6870)</t>
    <phoneticPr fontId="2" type="noConversion"/>
  </si>
  <si>
    <t>인천광역시 강화군 강화읍 용정리 665</t>
    <phoneticPr fontId="2" type="noConversion"/>
  </si>
  <si>
    <t>x</t>
    <phoneticPr fontId="2" type="noConversion"/>
  </si>
  <si>
    <t>모아정(933-3334)</t>
    <phoneticPr fontId="2" type="noConversion"/>
  </si>
  <si>
    <t>유성파크(934-3674)</t>
    <phoneticPr fontId="2" type="noConversion"/>
  </si>
  <si>
    <t>인천광역시 강화군 선원면 해안동로 1213</t>
    <phoneticPr fontId="2" type="noConversion"/>
  </si>
  <si>
    <t>쌈밥정식</t>
    <phoneticPr fontId="2" type="noConversion"/>
  </si>
  <si>
    <t>모텔임페리얼랜드(937-5125)</t>
    <phoneticPr fontId="2" type="noConversion"/>
  </si>
  <si>
    <t>인천광역시 강화군 길상면 길상로 272</t>
    <phoneticPr fontId="2" type="noConversion"/>
  </si>
  <si>
    <t>기사식당
(934-0715)</t>
    <phoneticPr fontId="2" type="noConversion"/>
  </si>
  <si>
    <t>선지해장국</t>
    <phoneticPr fontId="2" type="noConversion"/>
  </si>
  <si>
    <t>약수천모텔(011-246-6903)</t>
    <phoneticPr fontId="2" type="noConversion"/>
  </si>
  <si>
    <t>인천광역시 강화군 길상면 강화동로 23</t>
    <phoneticPr fontId="2" type="noConversion"/>
  </si>
  <si>
    <t>마니산월드(937-3123)</t>
    <phoneticPr fontId="2" type="noConversion"/>
  </si>
  <si>
    <t>인천광역시 강화군 화도면 마니산로 686</t>
    <phoneticPr fontId="2" type="noConversion"/>
  </si>
  <si>
    <t>자체내식당</t>
    <phoneticPr fontId="2" type="noConversion"/>
  </si>
  <si>
    <t>크루즈모텔(937-0413)</t>
    <phoneticPr fontId="2" type="noConversion"/>
  </si>
  <si>
    <t>인천광역시 강화군 길상면 해안남로 117번길 29-26</t>
    <phoneticPr fontId="2" type="noConversion"/>
  </si>
  <si>
    <t>독일장여관(932-4164)</t>
    <phoneticPr fontId="2" type="noConversion"/>
  </si>
  <si>
    <t>인천광역시 강화군 강화읍 신문리 5-3</t>
    <phoneticPr fontId="2" type="noConversion"/>
  </si>
  <si>
    <t>계림가든(932-5959)</t>
    <phoneticPr fontId="2" type="noConversion"/>
  </si>
  <si>
    <t>엘리제궁여관(933-1089)</t>
    <phoneticPr fontId="2" type="noConversion"/>
  </si>
  <si>
    <t>인천광역시 강화군 송해면 강화동로 792</t>
    <phoneticPr fontId="2" type="noConversion"/>
  </si>
  <si>
    <t>푸른언덕(010-6740-1758)</t>
    <phoneticPr fontId="2" type="noConversion"/>
  </si>
  <si>
    <t>카리브(937-3042)</t>
    <phoneticPr fontId="2" type="noConversion"/>
  </si>
  <si>
    <t>인천광역시 강화군 화도면 해안남로 1275</t>
    <phoneticPr fontId="2" type="noConversion"/>
  </si>
  <si>
    <t>강화밴뎅이꽃게전문점(937-9998)</t>
    <phoneticPr fontId="2" type="noConversion"/>
  </si>
  <si>
    <t>그린파워여관(937-8846)</t>
    <phoneticPr fontId="2" type="noConversion"/>
  </si>
  <si>
    <t>인천광역시 강화군 화도면 해안남로 1502</t>
    <phoneticPr fontId="2" type="noConversion"/>
  </si>
  <si>
    <t>전망대가든(937-4924)</t>
    <phoneticPr fontId="2" type="noConversion"/>
  </si>
  <si>
    <t>등대장여관(933-8544)</t>
    <phoneticPr fontId="2" type="noConversion"/>
  </si>
  <si>
    <t>인천광역시 강화군 내가면 해안서로 912번길 9</t>
    <phoneticPr fontId="2" type="noConversion"/>
  </si>
  <si>
    <t>외포스모텔(932-8086)</t>
    <phoneticPr fontId="2" type="noConversion"/>
  </si>
  <si>
    <t>인천광역시 강화군 내가면 중앙로 1307-5</t>
    <phoneticPr fontId="2" type="noConversion"/>
  </si>
  <si>
    <t>김밥만두(932-2884)</t>
    <phoneticPr fontId="2" type="noConversion"/>
  </si>
  <si>
    <t>돌솥비빔밥</t>
    <phoneticPr fontId="2" type="noConversion"/>
  </si>
  <si>
    <t>나이스모텔(937-6249)</t>
    <phoneticPr fontId="2" type="noConversion"/>
  </si>
  <si>
    <t>인천광역시 강화군 길상면 강화동로 141</t>
    <phoneticPr fontId="2" type="noConversion"/>
  </si>
  <si>
    <t>터미널식당(032-934-0715)</t>
    <phoneticPr fontId="2" type="noConversion"/>
  </si>
  <si>
    <t>다래장여관(933-2100)</t>
    <phoneticPr fontId="2" type="noConversion"/>
  </si>
  <si>
    <t>인천광역시 강화군 강화읍 강화대로 409번길 14</t>
    <phoneticPr fontId="2" type="noConversion"/>
  </si>
  <si>
    <t>약수산장여관(934-0124)</t>
    <phoneticPr fontId="2" type="noConversion"/>
  </si>
  <si>
    <t>인천광역시 강화군 선원면 강화동로 1000</t>
    <phoneticPr fontId="2" type="noConversion"/>
  </si>
  <si>
    <t>예랑(933-4538)</t>
    <phoneticPr fontId="2" type="noConversion"/>
  </si>
  <si>
    <t>스위트홈모텔
(561-9782)</t>
    <phoneticPr fontId="4" type="noConversion"/>
  </si>
  <si>
    <t>○</t>
    <phoneticPr fontId="2" type="noConversion"/>
  </si>
  <si>
    <t>김밥세상
(564-1001)</t>
    <phoneticPr fontId="4" type="noConversion"/>
  </si>
  <si>
    <t>한식</t>
    <phoneticPr fontId="4" type="noConversion"/>
  </si>
  <si>
    <t>러브버드
(568-8834)</t>
    <phoneticPr fontId="4" type="noConversion"/>
  </si>
  <si>
    <t>인천광역시 서구 마전동 694번지 23호 6블럭 3로트</t>
    <phoneticPr fontId="2" type="noConversion"/>
  </si>
  <si>
    <t>김밥세상
(564-7233)</t>
    <phoneticPr fontId="4" type="noConversion"/>
  </si>
  <si>
    <t>포유모텔
(579-9463)</t>
    <phoneticPr fontId="4" type="noConversion"/>
  </si>
  <si>
    <t>석남식당
(571-8563)</t>
    <phoneticPr fontId="4" type="noConversion"/>
  </si>
  <si>
    <t>하이모텔
(572-7787)</t>
    <phoneticPr fontId="4" type="noConversion"/>
  </si>
  <si>
    <t>아리안모텔
(572-1310)</t>
    <phoneticPr fontId="4" type="noConversion"/>
  </si>
  <si>
    <t>우리식당
(579-4889)</t>
    <phoneticPr fontId="4" type="noConversion"/>
  </si>
  <si>
    <t>그린힐파크여관
(579-6936)</t>
    <phoneticPr fontId="4" type="noConversion"/>
  </si>
  <si>
    <t>장원식당
(583-6066)</t>
    <phoneticPr fontId="4" type="noConversion"/>
  </si>
  <si>
    <t>제이모텔
(581-5929)</t>
    <phoneticPr fontId="4" type="noConversion"/>
  </si>
  <si>
    <t xml:space="preserve">인천광역시 서구 석남동 498번지 10호   </t>
    <phoneticPr fontId="4" type="noConversion"/>
  </si>
  <si>
    <t>전주식당
이가네식당</t>
    <phoneticPr fontId="4" type="noConversion"/>
  </si>
  <si>
    <t>투썸모텔
(576-8425)</t>
    <phoneticPr fontId="4" type="noConversion"/>
  </si>
  <si>
    <t>번개식당
(571-7474)</t>
    <phoneticPr fontId="4" type="noConversion"/>
  </si>
  <si>
    <t>배달</t>
    <phoneticPr fontId="4" type="noConversion"/>
  </si>
  <si>
    <t>소피아모텔
(575-0544)</t>
    <phoneticPr fontId="4" type="noConversion"/>
  </si>
  <si>
    <t>25시야식
(572-5578)</t>
    <phoneticPr fontId="4" type="noConversion"/>
  </si>
  <si>
    <t>에이치(H)모텔
(584-0604)</t>
    <phoneticPr fontId="4" type="noConversion"/>
  </si>
  <si>
    <t>김밥학교
(575-6404)</t>
    <phoneticPr fontId="4" type="noConversion"/>
  </si>
  <si>
    <t>꿈의궁전모텔
(574-2253)</t>
    <phoneticPr fontId="4" type="noConversion"/>
  </si>
  <si>
    <t>청기와뼈해장국
(577-6050)</t>
    <phoneticPr fontId="4" type="noConversion"/>
  </si>
  <si>
    <t>만민장여관
(579-0148)</t>
    <phoneticPr fontId="4" type="noConversion"/>
  </si>
  <si>
    <t>프라자모텔
(578-3370)</t>
    <phoneticPr fontId="4" type="noConversion"/>
  </si>
  <si>
    <t>로얄파크장모텔
(573-5486)</t>
    <phoneticPr fontId="4" type="noConversion"/>
  </si>
  <si>
    <t>인천광역시 서구 석남동 508번지 2호</t>
    <phoneticPr fontId="4" type="noConversion"/>
  </si>
  <si>
    <t>파라오모텔
(571-7912)</t>
    <phoneticPr fontId="4" type="noConversion"/>
  </si>
  <si>
    <t>퀸모텔
(571-5714)</t>
    <phoneticPr fontId="4" type="noConversion"/>
  </si>
  <si>
    <t>삼다도식당
(571-6561)</t>
    <phoneticPr fontId="4" type="noConversion"/>
  </si>
  <si>
    <t>에버랜뷰
(575-2488)</t>
    <phoneticPr fontId="4" type="noConversion"/>
  </si>
  <si>
    <t>오션모텔
(578-1162)</t>
    <phoneticPr fontId="4" type="noConversion"/>
  </si>
  <si>
    <t>갤러리모텔
(573-3596)</t>
    <phoneticPr fontId="4" type="noConversion"/>
  </si>
  <si>
    <t>엘리제모텔
(577-8064)</t>
    <phoneticPr fontId="4" type="noConversion"/>
  </si>
  <si>
    <t>번개야식
(571-7474)</t>
    <phoneticPr fontId="4" type="noConversion"/>
  </si>
  <si>
    <t>파레스모텔
(571-1265)</t>
    <phoneticPr fontId="4" type="noConversion"/>
  </si>
  <si>
    <t>에스모텔
(575-3232)</t>
    <phoneticPr fontId="4" type="noConversion"/>
  </si>
  <si>
    <t>노블레스모텔
(581-1046)</t>
    <phoneticPr fontId="4" type="noConversion"/>
  </si>
  <si>
    <t>에이스모텔
(573-4700)</t>
    <phoneticPr fontId="4" type="noConversion"/>
  </si>
  <si>
    <t>바나나모텔
(577-2819)</t>
    <phoneticPr fontId="4" type="noConversion"/>
  </si>
  <si>
    <t>인천광역시 서구 석남동 510번지 4호</t>
    <phoneticPr fontId="4" type="noConversion"/>
  </si>
  <si>
    <t>시드니모텔
(581-5766)</t>
    <phoneticPr fontId="4" type="noConversion"/>
  </si>
  <si>
    <t>아리랑순대감자탕
(561-9439)</t>
    <phoneticPr fontId="4" type="noConversion"/>
  </si>
  <si>
    <t>세이모텔
(571-9200)</t>
    <phoneticPr fontId="4" type="noConversion"/>
  </si>
  <si>
    <t>오복식당
(571-9439)</t>
    <phoneticPr fontId="4" type="noConversion"/>
  </si>
  <si>
    <t>테마모텔
(574-6100)</t>
    <phoneticPr fontId="2" type="noConversion"/>
  </si>
  <si>
    <t>하얀장여관
(579-4506)</t>
    <phoneticPr fontId="4" type="noConversion"/>
  </si>
  <si>
    <t>배가네소모리국밥
(574-7527)</t>
    <phoneticPr fontId="4" type="noConversion"/>
  </si>
  <si>
    <t>알프스여관
(579-6082)</t>
    <phoneticPr fontId="4" type="noConversion"/>
  </si>
  <si>
    <t>진영식당</t>
    <phoneticPr fontId="4" type="noConversion"/>
  </si>
  <si>
    <t>궁전파크
(571-8093)</t>
    <phoneticPr fontId="4" type="noConversion"/>
  </si>
  <si>
    <t>월드식당
(573-1118)</t>
    <phoneticPr fontId="4" type="noConversion"/>
  </si>
  <si>
    <t>블루모텔
(584-7785)</t>
    <phoneticPr fontId="4" type="noConversion"/>
  </si>
  <si>
    <t>체리모텔
(576-4020)</t>
    <phoneticPr fontId="4" type="noConversion"/>
  </si>
  <si>
    <t>명동식당
(579-1755)</t>
    <phoneticPr fontId="4" type="noConversion"/>
  </si>
  <si>
    <t>우리모텔
(574-0607)</t>
    <phoneticPr fontId="4" type="noConversion"/>
  </si>
  <si>
    <t>거북식당</t>
    <phoneticPr fontId="4" type="noConversion"/>
  </si>
  <si>
    <t>호텔야자
(583-8475)</t>
    <phoneticPr fontId="4" type="noConversion"/>
  </si>
  <si>
    <t>순금식당
(574-1461)</t>
    <phoneticPr fontId="4" type="noConversion"/>
  </si>
  <si>
    <t>모텔백야
(582-2627)</t>
    <phoneticPr fontId="4" type="noConversion"/>
  </si>
  <si>
    <t>리츠
(578-2520)</t>
    <phoneticPr fontId="4" type="noConversion"/>
  </si>
  <si>
    <t>용해물탕
(572-4500)</t>
    <phoneticPr fontId="4" type="noConversion"/>
  </si>
  <si>
    <t>해물탕</t>
    <phoneticPr fontId="4" type="noConversion"/>
  </si>
  <si>
    <t>뉴캐슬모텔
(575-1545)</t>
    <phoneticPr fontId="4" type="noConversion"/>
  </si>
  <si>
    <t>뷰모텔
(582-8688)</t>
    <phoneticPr fontId="4" type="noConversion"/>
  </si>
  <si>
    <t>에쿠스모텔
(575-7485)</t>
    <phoneticPr fontId="4" type="noConversion"/>
  </si>
  <si>
    <t>부흥반점
(582-8972)</t>
    <phoneticPr fontId="4" type="noConversion"/>
  </si>
  <si>
    <t>중식</t>
    <phoneticPr fontId="4" type="noConversion"/>
  </si>
  <si>
    <t>칼튼모텔
(574-2186)</t>
    <phoneticPr fontId="4" type="noConversion"/>
  </si>
  <si>
    <t>기사식당
(578-4700)</t>
    <phoneticPr fontId="4" type="noConversion"/>
  </si>
  <si>
    <t>뱅크여관
(578-6494)</t>
    <phoneticPr fontId="4" type="noConversion"/>
  </si>
  <si>
    <t>뉴하얏트
(565-7707)</t>
    <phoneticPr fontId="4" type="noConversion"/>
  </si>
  <si>
    <t>인천광역시 서구 심곡동 242번지 10호</t>
    <phoneticPr fontId="4" type="noConversion"/>
  </si>
  <si>
    <t>한스김밥
(561-0701)</t>
    <phoneticPr fontId="4" type="noConversion"/>
  </si>
  <si>
    <t>분식</t>
    <phoneticPr fontId="4" type="noConversion"/>
  </si>
  <si>
    <t>테크노여관
(563-6781)</t>
    <phoneticPr fontId="4" type="noConversion"/>
  </si>
  <si>
    <t>포시즌관광호텔
(566-5740)</t>
    <phoneticPr fontId="4" type="noConversion"/>
  </si>
  <si>
    <t>태백산
(567-3331)</t>
    <phoneticPr fontId="4" type="noConversion"/>
  </si>
  <si>
    <t>리베라모텔
(565-4911)</t>
    <phoneticPr fontId="4" type="noConversion"/>
  </si>
  <si>
    <t>인천광역시 서구 심곡동 242번지 9호</t>
    <phoneticPr fontId="4" type="noConversion"/>
  </si>
  <si>
    <t>그랜드모텔
(566-2715)</t>
    <phoneticPr fontId="4" type="noConversion"/>
  </si>
  <si>
    <t>백일섭전복예찬
(564-4949)</t>
    <phoneticPr fontId="4" type="noConversion"/>
  </si>
  <si>
    <t>하나로모텔
(567-6450)</t>
    <phoneticPr fontId="4" type="noConversion"/>
  </si>
  <si>
    <t xml:space="preserve">인천광역시 서구 심곡동 243번지 12호   </t>
    <phoneticPr fontId="4" type="noConversion"/>
  </si>
  <si>
    <t>생포갈비
(533-6377)</t>
    <phoneticPr fontId="4" type="noConversion"/>
  </si>
  <si>
    <t>에스에스(SS)모텔(567-6450)</t>
    <phoneticPr fontId="4" type="noConversion"/>
  </si>
  <si>
    <t>인천광역시 서구 심곡동 243번지 15호</t>
    <phoneticPr fontId="4" type="noConversion"/>
  </si>
  <si>
    <t>쵸이스관광호텔
(564-3833)</t>
    <phoneticPr fontId="4" type="noConversion"/>
  </si>
  <si>
    <t>서가네식당
(568-5955)</t>
    <phoneticPr fontId="4" type="noConversion"/>
  </si>
  <si>
    <t>에스지호텔
(567-2288)</t>
    <phoneticPr fontId="4" type="noConversion"/>
  </si>
  <si>
    <t>강남부대찌개
(567-8288)</t>
    <phoneticPr fontId="4" type="noConversion"/>
  </si>
  <si>
    <t>체리모텔
(566-2864)</t>
    <phoneticPr fontId="4" type="noConversion"/>
  </si>
  <si>
    <t>이어도
(564-8837)</t>
    <phoneticPr fontId="4" type="noConversion"/>
  </si>
  <si>
    <t>에스지(SG)관광호텔(562-0511)</t>
    <phoneticPr fontId="4" type="noConversion"/>
  </si>
  <si>
    <t>인천광역시 서구 심곡동 245번지 3호</t>
    <phoneticPr fontId="4" type="noConversion"/>
  </si>
  <si>
    <t>호텔씨
(566-7321)</t>
    <phoneticPr fontId="4" type="noConversion"/>
  </si>
  <si>
    <t>ok김밥
(568-7890)</t>
    <phoneticPr fontId="4" type="noConversion"/>
  </si>
  <si>
    <t>스위트모텔
(565-0008)</t>
    <phoneticPr fontId="4" type="noConversion"/>
  </si>
  <si>
    <t>북창순두부
(519-3363)</t>
    <phoneticPr fontId="4" type="noConversion"/>
  </si>
  <si>
    <t>힐튼모텔
(567-0539)</t>
    <phoneticPr fontId="4" type="noConversion"/>
  </si>
  <si>
    <t>청회수산
(564-9555)</t>
    <phoneticPr fontId="4" type="noConversion"/>
  </si>
  <si>
    <t>일식</t>
    <phoneticPr fontId="4" type="noConversion"/>
  </si>
  <si>
    <t>테마모텔
(568-2225)</t>
    <phoneticPr fontId="4" type="noConversion"/>
  </si>
  <si>
    <t xml:space="preserve">인천광역시 서구 심곡동 246번지 3호   </t>
    <phoneticPr fontId="4" type="noConversion"/>
  </si>
  <si>
    <t>가정식백반
(564-5493)</t>
    <phoneticPr fontId="4" type="noConversion"/>
  </si>
  <si>
    <t>레드썬모텔
(561-1258)</t>
    <phoneticPr fontId="4" type="noConversion"/>
  </si>
  <si>
    <t xml:space="preserve">인천광역시 서구 왕길동  검단2지구 68블럭 1로트 </t>
    <phoneticPr fontId="2" type="noConversion"/>
  </si>
  <si>
    <t>촌장골
(561-9595)</t>
    <phoneticPr fontId="4" type="noConversion"/>
  </si>
  <si>
    <t>자스민모텔
(562-3237)</t>
    <phoneticPr fontId="4" type="noConversion"/>
  </si>
  <si>
    <t xml:space="preserve">인천광역시 서구 왕길동 222번지 9호 검단2지구 68블럭 3로트 </t>
    <phoneticPr fontId="2" type="noConversion"/>
  </si>
  <si>
    <t>벤자민모텔
(563-5918))</t>
    <phoneticPr fontId="4" type="noConversion"/>
  </si>
  <si>
    <t xml:space="preserve">인천광역시 서구 왕길동 223-1번지 검단2지구 68블럭 2로트 </t>
    <phoneticPr fontId="2" type="noConversion"/>
  </si>
  <si>
    <t>부자식당
(561-8815)</t>
    <phoneticPr fontId="4" type="noConversion"/>
  </si>
  <si>
    <t>블랙홀모텔
(568-4650)</t>
    <phoneticPr fontId="4" type="noConversion"/>
  </si>
  <si>
    <t>클리오모텔
(562-2304)</t>
    <phoneticPr fontId="4" type="noConversion"/>
  </si>
  <si>
    <t xml:space="preserve">인천광역시 서구 왕길동 232번지 2호 검단2지구 63블럭 9로트 </t>
    <phoneticPr fontId="2" type="noConversion"/>
  </si>
  <si>
    <t>태백산
(567-3392)</t>
    <phoneticPr fontId="4" type="noConversion"/>
  </si>
  <si>
    <t>노블레스모텔
(568-0723)</t>
    <phoneticPr fontId="4" type="noConversion"/>
  </si>
  <si>
    <t>인천광역시 서구 왕길동 666번지 4호</t>
    <phoneticPr fontId="4" type="noConversion"/>
  </si>
  <si>
    <t>올인
(567-0940)</t>
    <phoneticPr fontId="4" type="noConversion"/>
  </si>
  <si>
    <t xml:space="preserve">인천광역시 서구 왕길동 검단2지구 67블럭 2,3로트 </t>
    <phoneticPr fontId="2" type="noConversion"/>
  </si>
  <si>
    <t>마산아구찜
(561-3080)</t>
    <phoneticPr fontId="4" type="noConversion"/>
  </si>
  <si>
    <t>동인관광호텔
(568-5610)</t>
    <phoneticPr fontId="2" type="noConversion"/>
  </si>
  <si>
    <t>인천광역시 서구 당하동 1028번지 16호</t>
    <phoneticPr fontId="2" type="noConversion"/>
  </si>
  <si>
    <t>동인관광호텔레스토랑(568-5610)</t>
    <phoneticPr fontId="2" type="noConversion"/>
  </si>
  <si>
    <t>경양식</t>
    <phoneticPr fontId="2" type="noConversion"/>
  </si>
  <si>
    <t>소나무식당(514-0340)</t>
  </si>
  <si>
    <t>LA북창동순두부
(428-3808)</t>
    <phoneticPr fontId="4" type="noConversion"/>
  </si>
  <si>
    <t>명동보리밥
(435-3392)</t>
    <phoneticPr fontId="4" type="noConversion"/>
  </si>
  <si>
    <t>보리밥정식</t>
    <phoneticPr fontId="4" type="noConversion"/>
  </si>
  <si>
    <t>자체</t>
    <phoneticPr fontId="4" type="noConversion"/>
  </si>
  <si>
    <t>x</t>
    <phoneticPr fontId="4" type="noConversion"/>
  </si>
  <si>
    <t>호대감</t>
    <phoneticPr fontId="4" type="noConversion"/>
  </si>
  <si>
    <t>신촌생고기</t>
    <phoneticPr fontId="4" type="noConversion"/>
  </si>
  <si>
    <t>갈비탕</t>
    <phoneticPr fontId="4" type="noConversion"/>
  </si>
  <si>
    <t>착한식당</t>
    <phoneticPr fontId="4" type="noConversion"/>
  </si>
  <si>
    <t>전주콩나물국밥</t>
    <phoneticPr fontId="4" type="noConversion"/>
  </si>
  <si>
    <t>콩나물국밥</t>
    <phoneticPr fontId="4" type="noConversion"/>
  </si>
  <si>
    <t>우미가든
(425-7097)</t>
    <phoneticPr fontId="4" type="noConversion"/>
  </si>
  <si>
    <t>호남식당
(432-8833)</t>
    <phoneticPr fontId="4" type="noConversion"/>
  </si>
  <si>
    <t>포청천부식당
(472-3467)</t>
    <phoneticPr fontId="4" type="noConversion"/>
  </si>
  <si>
    <t>한방그린
가족자장</t>
    <phoneticPr fontId="4" type="noConversion"/>
  </si>
  <si>
    <t>비사벌전부콩나물국밥
(426-0074)</t>
    <phoneticPr fontId="4" type="noConversion"/>
  </si>
  <si>
    <t>자체
(423-3446)</t>
    <phoneticPr fontId="4" type="noConversion"/>
  </si>
  <si>
    <t>거목
429-7605</t>
    <phoneticPr fontId="4" type="noConversion"/>
  </si>
  <si>
    <t>국밥</t>
    <phoneticPr fontId="4" type="noConversion"/>
  </si>
  <si>
    <t>전주뷔페백반</t>
    <phoneticPr fontId="4" type="noConversion"/>
  </si>
  <si>
    <t>대관령식당
(438-8961)</t>
    <phoneticPr fontId="4" type="noConversion"/>
  </si>
  <si>
    <t>우렁이쌈밥</t>
    <phoneticPr fontId="4" type="noConversion"/>
  </si>
  <si>
    <t>도도해
(462-9599)</t>
    <phoneticPr fontId="4" type="noConversion"/>
  </si>
  <si>
    <t>가평순두부
(431-5959)</t>
    <phoneticPr fontId="4" type="noConversion"/>
  </si>
  <si>
    <t>배장군</t>
    <phoneticPr fontId="4" type="noConversion"/>
  </si>
  <si>
    <t>월수금통돼지볶음찌개
(421-8267)</t>
    <phoneticPr fontId="4" type="noConversion"/>
  </si>
  <si>
    <t>통돼지찌개</t>
    <phoneticPr fontId="4" type="noConversion"/>
  </si>
  <si>
    <t>제주도야지</t>
    <phoneticPr fontId="4" type="noConversion"/>
  </si>
  <si>
    <t>오거리각석해물전문점
(552-9218)</t>
    <phoneticPr fontId="4" type="noConversion"/>
  </si>
  <si>
    <t>SORA모텔
432-6900</t>
    <phoneticPr fontId="4" type="noConversion"/>
  </si>
  <si>
    <t>갤러리모텔
442-2433</t>
    <phoneticPr fontId="4" type="noConversion"/>
  </si>
  <si>
    <t>구름성모텔
432-434</t>
    <phoneticPr fontId="4" type="noConversion"/>
  </si>
  <si>
    <t>그랜드모텔
437-8182</t>
    <phoneticPr fontId="4" type="noConversion"/>
  </si>
  <si>
    <t>골든호텔
427-9000</t>
    <phoneticPr fontId="4" type="noConversion"/>
  </si>
  <si>
    <t>궁전모텔
425-1312</t>
    <phoneticPr fontId="4" type="noConversion"/>
  </si>
  <si>
    <t>금호장
428-6576</t>
    <phoneticPr fontId="4" type="noConversion"/>
  </si>
  <si>
    <t>꿈의궁전모텔
426-9990</t>
    <phoneticPr fontId="4" type="noConversion"/>
  </si>
  <si>
    <t>나나파크모텔
422-9494</t>
    <phoneticPr fontId="4" type="noConversion"/>
  </si>
  <si>
    <t>네오텔
439-7023</t>
    <phoneticPr fontId="4" type="noConversion"/>
  </si>
  <si>
    <t>노블레스 모텔
-431-1101</t>
    <phoneticPr fontId="4" type="noConversion"/>
  </si>
  <si>
    <t>뉴스타모텔
424-3667</t>
    <phoneticPr fontId="4" type="noConversion"/>
  </si>
  <si>
    <t>로얄호텔
421-3300</t>
    <phoneticPr fontId="4" type="noConversion"/>
  </si>
  <si>
    <t>로즈 모텔
439-9005</t>
    <phoneticPr fontId="4" type="noConversion"/>
  </si>
  <si>
    <t>몽모텔
433-5266</t>
    <phoneticPr fontId="4" type="noConversion"/>
  </si>
  <si>
    <t>발리모텔
423-0115</t>
    <phoneticPr fontId="4" type="noConversion"/>
  </si>
  <si>
    <t>백악관여관
442-8221</t>
    <phoneticPr fontId="4" type="noConversion"/>
  </si>
  <si>
    <t>봉래장여관
434-5757</t>
    <phoneticPr fontId="4" type="noConversion"/>
  </si>
  <si>
    <t>스리마일모텔
429-6636</t>
    <phoneticPr fontId="4" type="noConversion"/>
  </si>
  <si>
    <t>스위스모텔
423-8824</t>
    <phoneticPr fontId="4" type="noConversion"/>
  </si>
  <si>
    <t>스카이
432-8188</t>
    <phoneticPr fontId="4" type="noConversion"/>
  </si>
  <si>
    <t>스텔라마리나호텔
426-1100</t>
    <phoneticPr fontId="4" type="noConversion"/>
  </si>
  <si>
    <t>센트럴프라자호텔
724-1000</t>
    <phoneticPr fontId="4" type="noConversion"/>
  </si>
  <si>
    <t>에메랄드모텔
433-6660</t>
    <phoneticPr fontId="4" type="noConversion"/>
  </si>
  <si>
    <t>에스(S)모텔
421-7871</t>
    <phoneticPr fontId="4" type="noConversion"/>
  </si>
  <si>
    <t>엘리제
437-5534</t>
    <phoneticPr fontId="4" type="noConversion"/>
  </si>
  <si>
    <t>엘에이(LA)모텔
422-7006</t>
    <phoneticPr fontId="4" type="noConversion"/>
  </si>
  <si>
    <t>엠(M)모텔
426-1005</t>
    <phoneticPr fontId="4" type="noConversion"/>
  </si>
  <si>
    <t>오즈
431-3330</t>
    <phoneticPr fontId="4" type="noConversion"/>
  </si>
  <si>
    <t>온호텔
438-6001</t>
    <phoneticPr fontId="4" type="noConversion"/>
  </si>
  <si>
    <t>유토피아
434-4305</t>
    <phoneticPr fontId="4" type="noConversion"/>
  </si>
  <si>
    <t>청수장여관
433-3871</t>
    <phoneticPr fontId="4" type="noConversion"/>
  </si>
  <si>
    <t>청운모텔
462-0285</t>
    <phoneticPr fontId="4" type="noConversion"/>
  </si>
  <si>
    <t>첼시관광호텔
434-7518</t>
    <phoneticPr fontId="4" type="noConversion"/>
  </si>
  <si>
    <t>체리모텔
428-8903</t>
    <phoneticPr fontId="4" type="noConversion"/>
  </si>
  <si>
    <t>츄리
432-9288</t>
    <phoneticPr fontId="4" type="noConversion"/>
  </si>
  <si>
    <t>칼튼모텔
421-8673</t>
    <phoneticPr fontId="4" type="noConversion"/>
  </si>
  <si>
    <t>큐(Q)모텔
442-7117</t>
    <phoneticPr fontId="4" type="noConversion"/>
  </si>
  <si>
    <t>프랑스모텔
439-2090</t>
    <phoneticPr fontId="4" type="noConversion"/>
  </si>
  <si>
    <t>필모텔
437-0237</t>
    <phoneticPr fontId="4" type="noConversion"/>
  </si>
  <si>
    <t>폴로관광호텔
426-9250</t>
    <phoneticPr fontId="4" type="noConversion"/>
  </si>
  <si>
    <t>향림여관
465-8887</t>
    <phoneticPr fontId="4" type="noConversion"/>
  </si>
  <si>
    <t>화승여관
434-5330</t>
    <phoneticPr fontId="4" type="noConversion"/>
  </si>
  <si>
    <t>화이트모텔
423-7377</t>
    <phoneticPr fontId="4" type="noConversion"/>
  </si>
  <si>
    <t>호텔라트리
472-9500</t>
    <phoneticPr fontId="4" type="noConversion"/>
  </si>
  <si>
    <t>남동구 소래역로30번길 22, 5층, 6층, 7층 
(논현동, 소래광장프라자)</t>
    <phoneticPr fontId="2" type="noConversion"/>
  </si>
  <si>
    <t>남동구 백범로359번길 29 (간석동)</t>
    <phoneticPr fontId="2" type="noConversion"/>
  </si>
  <si>
    <t>남동구 백범로359번길 15</t>
    <phoneticPr fontId="4" type="noConversion"/>
  </si>
  <si>
    <t>남동구 남동대로765번길 14 (구월동)</t>
    <phoneticPr fontId="2" type="noConversion"/>
  </si>
  <si>
    <t>남동구 석촌로 57</t>
    <phoneticPr fontId="4" type="noConversion"/>
  </si>
  <si>
    <t>남동구 남동대로916번길 31</t>
    <phoneticPr fontId="4" type="noConversion"/>
  </si>
  <si>
    <t>남동구 경인로644번길 17 (간석동)</t>
    <phoneticPr fontId="2" type="noConversion"/>
  </si>
  <si>
    <t>남동구 석촌로46번길 58 (간석동)</t>
    <phoneticPr fontId="2" type="noConversion"/>
  </si>
  <si>
    <t>남동구 예술로346번길 66 (간석동)</t>
    <phoneticPr fontId="2" type="noConversion"/>
  </si>
  <si>
    <t>남동구 남동대로777번길 34 (구월동)</t>
    <phoneticPr fontId="2" type="noConversion"/>
  </si>
  <si>
    <t>남동구 경인로644번길 113 (간석동)</t>
    <phoneticPr fontId="2" type="noConversion"/>
  </si>
  <si>
    <t>남동구 석촌로46번길 19 (간석동)</t>
    <phoneticPr fontId="2" type="noConversion"/>
  </si>
  <si>
    <t>남동구 백범로 367 (간석동)</t>
    <phoneticPr fontId="2" type="noConversion"/>
  </si>
  <si>
    <t>남동구 석촌로 56 (간석동)</t>
    <phoneticPr fontId="2" type="noConversion"/>
  </si>
  <si>
    <t>남동구 석촌로46번길 30 (간석동,
석촌로46번길 30))</t>
    <phoneticPr fontId="2" type="noConversion"/>
  </si>
  <si>
    <t>남동구 남동대로934번길 17-4 (간석동)</t>
    <phoneticPr fontId="2" type="noConversion"/>
  </si>
  <si>
    <t>남동구 소래역로18번길 48 (논현동)</t>
    <phoneticPr fontId="2" type="noConversion"/>
  </si>
  <si>
    <t>남동구 석촌로 44 (간석동,(석촌로 44))</t>
    <phoneticPr fontId="2" type="noConversion"/>
  </si>
  <si>
    <t>남동구 소래역로30번길 18 
(논현동,제일타워 6~8층전부)</t>
    <phoneticPr fontId="2" type="noConversion"/>
  </si>
  <si>
    <t>남동구 용천로153번길 58 (간석동)</t>
    <phoneticPr fontId="2" type="noConversion"/>
  </si>
  <si>
    <t>남동구 소래역로 28 8층</t>
    <phoneticPr fontId="4" type="noConversion"/>
  </si>
  <si>
    <t>남동구 논현로46번길 51</t>
    <phoneticPr fontId="4" type="noConversion"/>
  </si>
  <si>
    <t>남동구 예술로204번길 15</t>
    <phoneticPr fontId="4" type="noConversion"/>
  </si>
  <si>
    <t>남동구 남동대로922번길 31 (간석동)</t>
    <phoneticPr fontId="2" type="noConversion"/>
  </si>
  <si>
    <t>남동구 석촌로46번길 41 (간석동)</t>
    <phoneticPr fontId="2" type="noConversion"/>
  </si>
  <si>
    <t>남동구 남동대로916번길 49 (간석동)</t>
    <phoneticPr fontId="2" type="noConversion"/>
  </si>
  <si>
    <t>남동구 소래역로46번길 28 (논현동,대영로데오 6~8층전부)</t>
    <phoneticPr fontId="2" type="noConversion"/>
  </si>
  <si>
    <t>남동구 앵고개로934번길 24 (논현동,
(앵고개로934번길 24) 세훈프라자 7~9층)</t>
    <phoneticPr fontId="2" type="noConversion"/>
  </si>
  <si>
    <t>남동구 남동대로777번길 35 (구월동)</t>
    <phoneticPr fontId="2" type="noConversion"/>
  </si>
  <si>
    <t>남동구 석촌로46번길 33 (간석동)</t>
    <phoneticPr fontId="2" type="noConversion"/>
  </si>
  <si>
    <t>남동구 남동대로922번길 25 (간석동)</t>
    <phoneticPr fontId="2" type="noConversion"/>
  </si>
  <si>
    <t>남동구 백범로359번길 27 (간석동)</t>
    <phoneticPr fontId="2" type="noConversion"/>
  </si>
  <si>
    <t>남동구 구월말로 118 (만수동)</t>
    <phoneticPr fontId="2" type="noConversion"/>
  </si>
  <si>
    <t>남동구 용천로153번길 30</t>
    <phoneticPr fontId="4" type="noConversion"/>
  </si>
  <si>
    <t>남동구 용천로153번길 55-1</t>
    <phoneticPr fontId="4" type="noConversion"/>
  </si>
  <si>
    <t>남동구 남동대로916번길 41-1 (간석동)</t>
    <phoneticPr fontId="2" type="noConversion"/>
  </si>
  <si>
    <t>남동구 남동대로777번길 32 (구월동)</t>
    <phoneticPr fontId="2" type="noConversion"/>
  </si>
  <si>
    <t>남동구 앵고개로948번길 54, 7,8층 701,801호
(논현동)</t>
    <phoneticPr fontId="2" type="noConversion"/>
  </si>
  <si>
    <t>남동구 백범로359번길 32 (간석동)</t>
    <phoneticPr fontId="2" type="noConversion"/>
  </si>
  <si>
    <t>남동구 경인로 622 (간석동)</t>
    <phoneticPr fontId="2" type="noConversion"/>
  </si>
  <si>
    <t>남동구 앵고개로934번길 30</t>
    <phoneticPr fontId="4" type="noConversion"/>
  </si>
  <si>
    <t>남동구 만수로27번길 22-1 (만수동)</t>
    <phoneticPr fontId="2" type="noConversion"/>
  </si>
  <si>
    <t>남동구 경인로644번길 12-1 (간석동)</t>
    <phoneticPr fontId="2" type="noConversion"/>
  </si>
  <si>
    <t>남동구 석촌로46번길 51 (간석동)</t>
    <phoneticPr fontId="2" type="noConversion"/>
  </si>
  <si>
    <t>남동구 구월동 1460-2</t>
    <phoneticPr fontId="4" type="noConversion"/>
  </si>
  <si>
    <t>주메뉴</t>
  </si>
  <si>
    <t xml:space="preserve"> </t>
  </si>
  <si>
    <t xml:space="preserve"> 부천시 길주로66(상동)</t>
  </si>
  <si>
    <t xml:space="preserve"> 부천시 소사구 심곡본동 590번지 5호   </t>
  </si>
  <si>
    <t xml:space="preserve"> 부천시 소사구 심곡본동 589번지 9호   </t>
  </si>
  <si>
    <t xml:space="preserve"> 부천시 소사구 심곡본동 590-6번지 105호 </t>
  </si>
  <si>
    <t xml:space="preserve"> 부천시 소사구 소사본동 96번지  -11,12 </t>
  </si>
  <si>
    <t xml:space="preserve"> 부천시 소사구 소사본동 96-5번지 </t>
  </si>
  <si>
    <t xml:space="preserve"> 부천시 소사구 소사본동 75번지 11호   </t>
  </si>
  <si>
    <t xml:space="preserve"> 부천시 소사구 소사본동 75-8번지 </t>
  </si>
  <si>
    <t xml:space="preserve"> 부천시 소사구 송내동 564번지 1호   </t>
  </si>
  <si>
    <t xml:space="preserve"> 부천시 소사구 송내동 578-5번지 ,1층14호 </t>
  </si>
  <si>
    <t xml:space="preserve"> 부천시 소사구 소사본동 70번지 9호   </t>
  </si>
  <si>
    <t xml:space="preserve"> 부천시 소사구 소사본동 70번지 1호  </t>
  </si>
  <si>
    <t xml:space="preserve"> 부천시 소사구 심곡본동 669번지 14호   </t>
  </si>
  <si>
    <t xml:space="preserve"> 부천시 소사구 심곡본동 667-6번지 (1층) </t>
  </si>
  <si>
    <t xml:space="preserve"> 부천시 소사구심곡본동 590번지 3호</t>
  </si>
  <si>
    <t xml:space="preserve"> 부천시 오정구 부천로476번가길 18 (오정동)</t>
  </si>
  <si>
    <t xml:space="preserve"> 부천시 부천로 476번길 46</t>
  </si>
  <si>
    <t xml:space="preserve"> 부천시 오정구 소사로748번길 9 (원종동)</t>
  </si>
  <si>
    <t xml:space="preserve"> 부천시 소사로 748번길 12</t>
  </si>
  <si>
    <t xml:space="preserve"> 부천시 오정구 소사로776번길 48 (원종동)</t>
  </si>
  <si>
    <t xml:space="preserve"> 부천시 소사로 776번길 19</t>
  </si>
  <si>
    <t xml:space="preserve"> 부천시 오정구 소사로776번길 64 (원종동)</t>
  </si>
  <si>
    <t xml:space="preserve"> 부천시 오정구 원종로 67 (원종동)</t>
  </si>
  <si>
    <t xml:space="preserve"> 부천시 원종로 77</t>
  </si>
  <si>
    <t xml:space="preserve"> 부천시 오정구 원종로65번길 12 (원종동)</t>
  </si>
  <si>
    <t xml:space="preserve"> 부천시 원종로 65</t>
  </si>
  <si>
    <t xml:space="preserve"> 부천시 오정구 원종로65번길 14 (원종동)</t>
  </si>
  <si>
    <t xml:space="preserve"> 부천시 오정구 원종로65번길 16 (원종동)</t>
  </si>
  <si>
    <t xml:space="preserve"> 부천시 오정구 원종로65번길 19 (원종동)</t>
  </si>
  <si>
    <t xml:space="preserve"> 부천시 오정구 원종로65번길 23 (원종동)</t>
  </si>
  <si>
    <t>막퍼주는 정육식당
(032-683-6131)</t>
  </si>
  <si>
    <t xml:space="preserve"> 부천시 오정구 원종로65번길 8 (원종동)</t>
  </si>
  <si>
    <t xml:space="preserve"> 부천시 오정구 원종로71번길 18 (원종동)</t>
  </si>
  <si>
    <t xml:space="preserve"> 부천시 원종동 65번길 24</t>
  </si>
  <si>
    <t xml:space="preserve"> 부천시 오정구 원종로71번길 20 (원종동)</t>
  </si>
  <si>
    <t xml:space="preserve"> 부천시 오정구 원종로71번길 21 (원종동)</t>
  </si>
  <si>
    <t xml:space="preserve"> 부천시 오정구 원종로71번길 6 (원종동,10)</t>
  </si>
  <si>
    <t xml:space="preserve"> 부천시 오정구 원종로71번길 9 (원종동)</t>
  </si>
  <si>
    <t xml:space="preserve"> 부천시 소사로 787</t>
  </si>
  <si>
    <t xml:space="preserve"> 부천시 오정구 원종로79번길 13 (원종동)</t>
  </si>
  <si>
    <t xml:space="preserve"> 부천시 오정구 원종로79번길 17 (원종동)</t>
  </si>
  <si>
    <t xml:space="preserve"> 부천시 오정구 원종로79번길 19 (원종동)</t>
  </si>
  <si>
    <t xml:space="preserve"> 부천시 오정구 원종로79번길 21 (원종동)</t>
  </si>
  <si>
    <t>전주밥상
(032-671-0980)</t>
  </si>
  <si>
    <t xml:space="preserve"> 부천시 오정구 원종로79번길 7 (원종동)</t>
  </si>
  <si>
    <t xml:space="preserve"> 부천시 오정구 원종로80번길 30-2 (원종동)</t>
  </si>
  <si>
    <t xml:space="preserve"> 부천시 원종로 29번길 25</t>
  </si>
  <si>
    <t xml:space="preserve"> 부천시 길주로 131 (상동)</t>
  </si>
  <si>
    <t xml:space="preserve"> 부천시 길주로77번길 19-8</t>
  </si>
  <si>
    <t xml:space="preserve"> 시흥시 정왕동 1879-1</t>
  </si>
  <si>
    <t xml:space="preserve"> 시흥시 정왕동 1881-1</t>
  </si>
  <si>
    <t xml:space="preserve"> 시흥시 정왕동 1883-2</t>
  </si>
  <si>
    <t xml:space="preserve"> 시흥시 정왕동 1854-5</t>
  </si>
  <si>
    <t xml:space="preserve"> 시흥시 정왕동 1853-5</t>
  </si>
  <si>
    <t xml:space="preserve"> 시흥시 정왕동 1854-3</t>
  </si>
  <si>
    <t xml:space="preserve"> 시흥시 정왕동 1856-7</t>
  </si>
  <si>
    <t xml:space="preserve"> 시흥시 정왕동 1855-16</t>
  </si>
  <si>
    <t xml:space="preserve"> 시흥시 정왕동 1856-6</t>
  </si>
  <si>
    <t xml:space="preserve"> 시흥시 정왕동 1856-3</t>
  </si>
  <si>
    <t xml:space="preserve"> 시흥시 정왕동 1856-5</t>
  </si>
  <si>
    <t xml:space="preserve"> 시흥시 정왕동 1852-1</t>
  </si>
  <si>
    <t xml:space="preserve"> 시흥시 정왕동 1730-4</t>
  </si>
  <si>
    <t xml:space="preserve"> 시흥시 정왕동 1731-16</t>
  </si>
  <si>
    <t xml:space="preserve"> 시흥시 정왕동 1729-6</t>
  </si>
  <si>
    <t xml:space="preserve"> 시흥시 정왕동 1731-21</t>
  </si>
  <si>
    <t xml:space="preserve"> 시흥시 정왕동 1732-4</t>
  </si>
  <si>
    <t xml:space="preserve"> 시흥시 정왕동 1738-1</t>
  </si>
  <si>
    <t xml:space="preserve"> 시흥시 정왕동 1732-6</t>
  </si>
  <si>
    <t xml:space="preserve"> 시흥시 정왕동 1737-1</t>
  </si>
  <si>
    <t xml:space="preserve"> 시흥시 정왕동 1732-7</t>
  </si>
  <si>
    <t xml:space="preserve"> 시흥시 정왕동 1741-3</t>
  </si>
  <si>
    <t xml:space="preserve"> 시흥시 정왕동 1741-6</t>
  </si>
  <si>
    <t xml:space="preserve"> 시흥시 정왕동 1783-5</t>
  </si>
  <si>
    <t xml:space="preserve"> 김포시 고촌읍 인향로 2</t>
  </si>
  <si>
    <t xml:space="preserve"> 김포시 고촌읍 김포대로 348</t>
  </si>
  <si>
    <t xml:space="preserve"> 김포시 대곶면 대곶남로 573,1층</t>
  </si>
  <si>
    <t xml:space="preserve"> 김포시 대곶면 약암로 965-7</t>
  </si>
  <si>
    <t xml:space="preserve"> 김포시 대곶면 약암로 874</t>
  </si>
  <si>
    <t xml:space="preserve"> 김포시 대곶면 약암로 786-50</t>
  </si>
  <si>
    <t xml:space="preserve"> 김포시 통진읍 김포대로 2337</t>
  </si>
  <si>
    <t xml:space="preserve"> 김포시 통진읍 김포대로 2248, 가동 2층</t>
  </si>
  <si>
    <t xml:space="preserve"> 김포시 통진읍 김포대로 2337-1</t>
  </si>
  <si>
    <t xml:space="preserve"> 김포시 통진읍 김포대로 2337-1, 지하 1층</t>
  </si>
  <si>
    <t xml:space="preserve"> 김포시 통진읍 김포대로 2316</t>
  </si>
  <si>
    <t xml:space="preserve"> 광명시 범안로 988(하안동)</t>
  </si>
  <si>
    <t xml:space="preserve"> 광명시 범안로 1000(하안동)</t>
  </si>
  <si>
    <t xml:space="preserve"> 안양시 동안구 호계동 966-35</t>
  </si>
  <si>
    <t xml:space="preserve"> 안양시 동안구 호계동 966-42</t>
  </si>
  <si>
    <t xml:space="preserve"> 안양시 동안구 호계동 966-11</t>
  </si>
  <si>
    <t xml:space="preserve"> 안양시 동안구 호계동 968-16</t>
  </si>
  <si>
    <t xml:space="preserve"> 안양시 동안구 호계동 667-3</t>
  </si>
  <si>
    <t xml:space="preserve"> 안산시 단원구 중앙대로 885(고잔동, 537-7)</t>
  </si>
  <si>
    <t xml:space="preserve"> 안산시 단원구 선부광장1로 14, 501호(선부동, 1070-12)</t>
  </si>
  <si>
    <t xml:space="preserve"> 안산시 단원구 선부광장1로 14, 1층</t>
  </si>
  <si>
    <t xml:space="preserve"> 안산시 단원구 선부광장로 91(선부동, 1071-14)</t>
  </si>
  <si>
    <t xml:space="preserve"> 안산시 단원구 선부광장1로 182, 1층</t>
  </si>
  <si>
    <t xml:space="preserve"> 안산시 단원구 선부광장로 27, 501호(선부동, 1076-17)</t>
  </si>
  <si>
    <t xml:space="preserve"> 안산시 단원구 선부광장로 93(선부동, 1071-6)</t>
  </si>
  <si>
    <t xml:space="preserve"> 안산시 단원구 고잔1길 63(고잔동, 539-14)</t>
  </si>
  <si>
    <t xml:space="preserve"> 안산시 단원구 고잔로 102, 110호</t>
  </si>
  <si>
    <t xml:space="preserve"> 안산시 단원구 안산천서로 9, 6층</t>
  </si>
  <si>
    <t xml:space="preserve"> 안산시 단원구 중앙대로 881(고잔동, 537-8)</t>
  </si>
  <si>
    <t xml:space="preserve"> 안산시 단원구 중앙대로 899, 1층</t>
  </si>
  <si>
    <t xml:space="preserve"> 안산시 단원구 고잔2길 71(고잔동, 540-13)</t>
  </si>
  <si>
    <t xml:space="preserve"> 안산시 단원구 중앙대로 881, 나동 8층</t>
  </si>
  <si>
    <t xml:space="preserve"> 안산시 단원구 고잔로 120, 6층</t>
  </si>
  <si>
    <t xml:space="preserve"> 안산시 상록구 서암로2길 9 (사동)</t>
  </si>
  <si>
    <t xml:space="preserve"> 안산시 상록구 항가울로 7 (사동)</t>
  </si>
  <si>
    <t xml:space="preserve"> 안산시 상록구 상록수로 44 (본오동)</t>
  </si>
  <si>
    <t xml:space="preserve"> 안산시 상록구 상록수로 28 (본오동)</t>
  </si>
  <si>
    <t xml:space="preserve"> 안산시 상록구 호동로 62 (일동)</t>
  </si>
  <si>
    <t xml:space="preserve"> 안산시 상록구 성호로5길 22 (일동)</t>
  </si>
  <si>
    <t xml:space="preserve"> 안산시 상록구 석호로3안길 52 (본오동)</t>
  </si>
  <si>
    <t xml:space="preserve"> 안산시 상록구 석호로 370 (본오동)</t>
  </si>
  <si>
    <t xml:space="preserve"> 안산시 상록구 석호로3안길 56 (본오동)</t>
  </si>
  <si>
    <t xml:space="preserve"> 안산시 상록구 상록수로 40 (본오동)</t>
  </si>
  <si>
    <t xml:space="preserve"> 안산시 상록구 성호로14길 13 (부곡동)</t>
  </si>
  <si>
    <t xml:space="preserve"> 안산시 상록구 성호로14길 15 (부곡동)</t>
  </si>
  <si>
    <t xml:space="preserve"> 안산시 상록구 서암로 8, 3,4층 (사동)</t>
  </si>
  <si>
    <t xml:space="preserve"> 안산시 상록구 용신로 356, 1~6층 (본오동)</t>
  </si>
  <si>
    <t xml:space="preserve"> 안산시 상록구 용신로 351 (본오동)</t>
  </si>
  <si>
    <t xml:space="preserve"> 안산시 상록구 용신로 387 (본오동)</t>
  </si>
  <si>
    <t xml:space="preserve"> 오산시 경기대로 231 (원동)</t>
  </si>
  <si>
    <t xml:space="preserve"> 오산시 오산로 212번길 32 (원동, 외1필지)</t>
  </si>
  <si>
    <t xml:space="preserve"> 고양시 덕양구 고양대로 1325 (주교동)</t>
  </si>
  <si>
    <t xml:space="preserve"> 고양시 덕양구 마상로126번길 91(주교동)</t>
  </si>
  <si>
    <t xml:space="preserve"> 고양시 덕양구 고양대로 1323 (주교동)</t>
  </si>
  <si>
    <t xml:space="preserve"> 고양시 덕양구 마상로134번길 103 (주교동)</t>
  </si>
  <si>
    <t xml:space="preserve"> 고양시 덕양구 무원로6번길 35 (행신동)</t>
  </si>
  <si>
    <t xml:space="preserve"> 고양시 덕양구 용현로 23(행신동)</t>
  </si>
  <si>
    <t xml:space="preserve"> 고양시 덕양구 중앙로558번길 7-8 (행신동)</t>
  </si>
  <si>
    <t xml:space="preserve"> 고양시 덕양구 중앙로 548(행신동)</t>
  </si>
  <si>
    <t>뼈해장국</t>
  </si>
  <si>
    <t xml:space="preserve"> 고양시 덕양구 충장로 23 (행신동)</t>
  </si>
  <si>
    <t xml:space="preserve"> 고양시 덕양구 23(행신동)</t>
  </si>
  <si>
    <t xml:space="preserve"> 고양시 덕양구 화신로 271 (화정동)</t>
  </si>
  <si>
    <t xml:space="preserve"> 고양시 덕양구 화신로254번길(화정동)</t>
  </si>
  <si>
    <t xml:space="preserve"> 고양시 덕양구 화신로260번길 20 (화정동)</t>
  </si>
  <si>
    <t xml:space="preserve"> 고양시 덕양구 화신로260번길 33 (화정동)</t>
  </si>
  <si>
    <t xml:space="preserve"> 고양시 일산동구 장백로 38 (백석동)</t>
  </si>
  <si>
    <t xml:space="preserve"> 고양시 일산동구 장백로 34 (백석동)</t>
  </si>
  <si>
    <t xml:space="preserve"> 고양시 일산동구 장백로 36, 1~8층호 (백석동)</t>
  </si>
  <si>
    <t xml:space="preserve"> 고양시 일산동구 무궁화로 31-9 (장항동)</t>
  </si>
  <si>
    <t xml:space="preserve"> 고양시 일산동구 장백로 68 (백석동)</t>
  </si>
  <si>
    <t xml:space="preserve"> 고양시 일산동구 중앙로 1058 (백석동)</t>
  </si>
  <si>
    <t xml:space="preserve"> 고양시 일산동구 중앙로1031
(백석동2,3층)</t>
  </si>
  <si>
    <t>리젠트인
(031-913-2853)</t>
  </si>
  <si>
    <t xml:space="preserve"> 고양시 일산서구 중앙로 1560-14(대화동)</t>
  </si>
  <si>
    <t>전주콩나물해장국
(031-919-2520)</t>
  </si>
  <si>
    <t>콩나물국밥
(6,000원)</t>
  </si>
  <si>
    <t>유토피아
(031-919-2181)</t>
  </si>
  <si>
    <t xml:space="preserve"> 고양시 일산서구 중앙로 1560-22(대화동)</t>
  </si>
  <si>
    <t>별미뼈해장국
(031-917-1240)</t>
  </si>
  <si>
    <t xml:space="preserve"> 고양시 일산서구 중앙로 1560-34
(대화동, 102~104호)</t>
  </si>
  <si>
    <t>뼈해장국
(7,000원)</t>
  </si>
  <si>
    <t>호텔럭셔리
(031-917-1717)</t>
  </si>
  <si>
    <t xml:space="preserve"> 고양시 일산서구 중앙로 1559-11(대화동)</t>
  </si>
  <si>
    <t>㈜이바돔감자탕대화점
(031-912-2330)</t>
  </si>
  <si>
    <t xml:space="preserve"> 동두천시 삼육사로 1133-1(생연동)</t>
  </si>
  <si>
    <t xml:space="preserve"> 동두천시 삼육사로1142(생연동)</t>
  </si>
  <si>
    <t xml:space="preserve"> 동두천시 중앙로 246번길 17(생연동)</t>
  </si>
  <si>
    <t xml:space="preserve"> 동두천시 어수로101번길 13(생연동)</t>
  </si>
  <si>
    <t xml:space="preserve"> 동두천시 중앙로 220, 601호(생연동,쎈츄럴시티)</t>
  </si>
  <si>
    <t xml:space="preserve"> 동두천시 중앙로 228(생연동)</t>
  </si>
  <si>
    <t xml:space="preserve"> 동두천시 평화로 2342(생연동)</t>
  </si>
  <si>
    <t xml:space="preserve"> 동두천시 평화로2347(생연동)</t>
  </si>
  <si>
    <t xml:space="preserve"> 동두천시 중앙로 274번길 9(생연동)</t>
  </si>
  <si>
    <t xml:space="preserve"> 동두천시 정장로35번길 24(생연동)</t>
  </si>
  <si>
    <t xml:space="preserve"> 구리시 안골로 43-8</t>
  </si>
  <si>
    <t xml:space="preserve"> 구리시 교문동 1번지 31호</t>
  </si>
  <si>
    <t xml:space="preserve"> 구리시 안골로 43-14</t>
  </si>
  <si>
    <t xml:space="preserve"> 구리시 체육관로 148</t>
  </si>
  <si>
    <t xml:space="preserve"> 구리시 체육관로 152-1</t>
  </si>
  <si>
    <t xml:space="preserve"> 구리시 체육관로 154</t>
  </si>
  <si>
    <t xml:space="preserve"> 구리시 체육관로 162-185</t>
  </si>
  <si>
    <t xml:space="preserve"> 구리시 안골로 57-21</t>
  </si>
  <si>
    <t xml:space="preserve"> 구리시 안골로 63-5</t>
  </si>
  <si>
    <t xml:space="preserve"> 구리시 체육관로 172-5</t>
  </si>
  <si>
    <t xml:space="preserve"> 용인시 처인구 양지면 양지로 142-5</t>
  </si>
  <si>
    <t xml:space="preserve"> 용인시 기흥구 신구로12번길 6(신갈동) </t>
  </si>
  <si>
    <t xml:space="preserve"> 용인시 기흥구 신갈로58번길 29-18(신갈동) </t>
  </si>
  <si>
    <t xml:space="preserve"> 용인시 기흥구 구갈로72번길 31(구갈동) </t>
  </si>
  <si>
    <t xml:space="preserve"> 용인시 기흥구 신갈로58번길 29-21(신갈동)</t>
  </si>
  <si>
    <t xml:space="preserve"> 용인시 기흥구 신구로6-1(신갈동)</t>
  </si>
  <si>
    <t xml:space="preserve"> 용인시 기흥구 사은로 173(지곡동)</t>
  </si>
  <si>
    <t xml:space="preserve"> 용인시 기흥구 신구로22번길14-3(신갈동)</t>
  </si>
  <si>
    <t xml:space="preserve"> 용인시 기흥구 신갈로84번길 20-17(신갈동)</t>
  </si>
  <si>
    <t xml:space="preserve"> 용인시 기흥구 갈천로 7번길51(신갈동)</t>
  </si>
  <si>
    <t xml:space="preserve"> 용인시 기흥구 용구대로2219번길 14(신갈동)</t>
  </si>
  <si>
    <t xml:space="preserve"> 용인시 기흥구 새천년로16번길3-16(신갈동,101호)</t>
  </si>
  <si>
    <t xml:space="preserve"> 용인시 기흥구 용구대로2219번길 28(신갈동)</t>
  </si>
  <si>
    <t xml:space="preserve"> 용인시 기흥구 신정로237번길9(신갈동)</t>
  </si>
  <si>
    <t xml:space="preserve"> 용인시 기흥구 신정로212번길(신갈동)</t>
  </si>
  <si>
    <t xml:space="preserve"> 용인시 기흥구 신정로237번길7(신갈동)</t>
  </si>
  <si>
    <t xml:space="preserve"> 용인시 기흥구 신정로235(신갈동)</t>
  </si>
  <si>
    <t xml:space="preserve"> 용인시 기흥구 신정로237번길5-5(신갈동)</t>
  </si>
  <si>
    <t xml:space="preserve"> 용인시 기흥구 신정로237번길5-6(신갈동)</t>
  </si>
  <si>
    <t xml:space="preserve"> 용인시 기흥구 갈천로 7번길73(신갈동)</t>
  </si>
  <si>
    <t xml:space="preserve"> 용인시 기흥구 신갈로68번길22(신갈동)</t>
  </si>
  <si>
    <t xml:space="preserve"> 용인시 기흥구 신갈로5-15(상갈동)</t>
  </si>
  <si>
    <t xml:space="preserve"> 용인시 기흥구 중부대로360(신갈동)</t>
  </si>
  <si>
    <t xml:space="preserve"> 용인시 기흥구 갈천로 7번길83(신갈동)</t>
  </si>
  <si>
    <t xml:space="preserve"> 용인시 기흥구 기흥단지로47(고매동)</t>
  </si>
  <si>
    <t xml:space="preserve"> 용인시 기흥구 기흥단지로63(고매동)</t>
  </si>
  <si>
    <t>연번</t>
    <phoneticPr fontId="4" type="noConversion"/>
  </si>
  <si>
    <t>업소명</t>
  </si>
  <si>
    <t>업종</t>
  </si>
  <si>
    <t>업태</t>
  </si>
  <si>
    <t>소재지</t>
    <phoneticPr fontId="4" type="noConversion"/>
  </si>
  <si>
    <t>전화번호</t>
  </si>
  <si>
    <t>객실수</t>
    <phoneticPr fontId="4" type="noConversion"/>
  </si>
  <si>
    <t>한실수</t>
  </si>
  <si>
    <t>양실수</t>
  </si>
  <si>
    <t>YMCA관광호텔</t>
  </si>
  <si>
    <t>숙박업(일반)</t>
  </si>
  <si>
    <t>종로구 종로2가 9번지</t>
  </si>
  <si>
    <t>02-732-8297</t>
  </si>
  <si>
    <t>신신호텔I</t>
  </si>
  <si>
    <t>중구 북창동 93번지 37호 신신호텔I 2층~11층</t>
  </si>
  <si>
    <t>02-777-9331</t>
  </si>
  <si>
    <t>D.H 르네상스</t>
  </si>
  <si>
    <t>성북구 동선동1가 92번지 20호</t>
  </si>
  <si>
    <t>02-921-2080</t>
  </si>
  <si>
    <t>라비야호텔</t>
  </si>
  <si>
    <t>은평구 녹번동 141번지 3호 외1필지(지하1층~지상10층)</t>
  </si>
  <si>
    <t>02-355-4521</t>
  </si>
  <si>
    <t>수송장</t>
  </si>
  <si>
    <t>종로구 수송동 48번지</t>
  </si>
  <si>
    <t>02-732-0861</t>
  </si>
  <si>
    <t>백제장</t>
  </si>
  <si>
    <t>종로구 효제동 179번지 2호</t>
  </si>
  <si>
    <t>02-763-9793</t>
  </si>
  <si>
    <t>드라마모텔</t>
  </si>
  <si>
    <t>중구 신당동 120번지 5호</t>
  </si>
  <si>
    <t>아모르 모텔</t>
  </si>
  <si>
    <t>용산구 한강로2가 92번지 1호</t>
  </si>
  <si>
    <t>02-793-9661</t>
  </si>
  <si>
    <t>제일장여관</t>
  </si>
  <si>
    <t>광진구 화양동 18번지 32호</t>
  </si>
  <si>
    <t>02-464-0891</t>
  </si>
  <si>
    <t>주노</t>
  </si>
  <si>
    <t>광진구 중곡동 198번지 42호</t>
  </si>
  <si>
    <t>02-462-7088</t>
  </si>
  <si>
    <t>루</t>
  </si>
  <si>
    <t>광진구 구의동 633번지 4호</t>
  </si>
  <si>
    <t>02-447-6900</t>
  </si>
  <si>
    <t>칸</t>
  </si>
  <si>
    <t>동대문구 답십리동 465번지 5호 (사가정길7)</t>
  </si>
  <si>
    <t>02-2212-6677</t>
  </si>
  <si>
    <t>매니아</t>
  </si>
  <si>
    <t>동대문구 장안동 344번지 4호</t>
  </si>
  <si>
    <t>02-2248-8258</t>
  </si>
  <si>
    <t>로잔모텔</t>
  </si>
  <si>
    <t>동대문구 장안동 345번지 9호</t>
  </si>
  <si>
    <t>02-2249-2135</t>
  </si>
  <si>
    <t>오월</t>
  </si>
  <si>
    <t>동대문구 휘경동 336번지 7호</t>
  </si>
  <si>
    <t>02-0966-5355</t>
  </si>
  <si>
    <t>붐모텔</t>
  </si>
  <si>
    <t>동대문구 전농동 597번지 5호 (망우로44)</t>
  </si>
  <si>
    <t>02-968-2280</t>
  </si>
  <si>
    <t>M(엠)모텔</t>
  </si>
  <si>
    <t>동대문구 신설동 89번지 89호</t>
  </si>
  <si>
    <t>02-0923-5551</t>
  </si>
  <si>
    <t>쉴</t>
  </si>
  <si>
    <t>동대문구 장안동 364번지 5호 (장한로80)</t>
  </si>
  <si>
    <t>02-2217-4578</t>
  </si>
  <si>
    <t>필모텔</t>
  </si>
  <si>
    <t>동대문구 휘경동 335번지 15호 (이문로14-5)</t>
  </si>
  <si>
    <t>02-963-9865</t>
  </si>
  <si>
    <t>그린피아</t>
  </si>
  <si>
    <t>중랑구 상봉동 89번지 35호</t>
  </si>
  <si>
    <t>02-2209-9815</t>
  </si>
  <si>
    <t>아테네모텔</t>
  </si>
  <si>
    <t>중랑구 망우동 506번지 4호</t>
  </si>
  <si>
    <t>02-496-4260</t>
  </si>
  <si>
    <t>중랑구 상봉동 89번지 6호</t>
  </si>
  <si>
    <t>02-491-3548</t>
  </si>
  <si>
    <t>휘닉스여관</t>
  </si>
  <si>
    <t>성북구 하월곡동 88번지 12호</t>
  </si>
  <si>
    <t>02-941-2521</t>
  </si>
  <si>
    <t>대성</t>
  </si>
  <si>
    <t>강북구 미아동 44번지 15호</t>
  </si>
  <si>
    <t>02-989-3212</t>
  </si>
  <si>
    <t>켄디 호텔</t>
  </si>
  <si>
    <t>강북구 수유동 87번지 5호</t>
  </si>
  <si>
    <t>02-982-5353</t>
  </si>
  <si>
    <t>C.F모텔</t>
  </si>
  <si>
    <t>강북구 번동 446번지 49호</t>
  </si>
  <si>
    <t>02-991-7424</t>
  </si>
  <si>
    <t>청록파크</t>
  </si>
  <si>
    <t>강북구 수유동 87번지 1호</t>
  </si>
  <si>
    <t>02-986-9982</t>
  </si>
  <si>
    <t>D.U 모텔</t>
  </si>
  <si>
    <t>강북구 수유동 81번지 8호</t>
  </si>
  <si>
    <t>02-983-5544</t>
  </si>
  <si>
    <t>미도장</t>
  </si>
  <si>
    <t>노원구 상계동 707번지 2호</t>
  </si>
  <si>
    <t>02-952-0540</t>
  </si>
  <si>
    <t>브이모텔</t>
  </si>
  <si>
    <t>노원구 상계동 704번지 1호</t>
  </si>
  <si>
    <t>베스트</t>
  </si>
  <si>
    <t>은평구 녹번동 141번지 57호</t>
  </si>
  <si>
    <t>02-386-0309</t>
  </si>
  <si>
    <t>씨.에스모텔</t>
  </si>
  <si>
    <t>은평구 대조동 15번지 129호</t>
  </si>
  <si>
    <t>02-353-0609</t>
  </si>
  <si>
    <t>디.유(D.U)모텔</t>
  </si>
  <si>
    <t>은평구 불광동 285번지 16호</t>
  </si>
  <si>
    <t>02-351-3227</t>
  </si>
  <si>
    <t>폼모텔</t>
  </si>
  <si>
    <t>은평구 대조동 186번지 33호</t>
  </si>
  <si>
    <t>02-353-9111</t>
  </si>
  <si>
    <t>호텔레츠</t>
  </si>
  <si>
    <t>서대문구 창천동 20번지 76호</t>
  </si>
  <si>
    <t>02-312-2651</t>
  </si>
  <si>
    <t>호텔림</t>
  </si>
  <si>
    <t>서대문구 창천동 29번지 121호</t>
  </si>
  <si>
    <t>02-363-6443</t>
  </si>
  <si>
    <t>호텔스프링21</t>
  </si>
  <si>
    <t>서대문구 창천동 29번지 68호</t>
  </si>
  <si>
    <t>02-312-2556</t>
  </si>
  <si>
    <t>디</t>
  </si>
  <si>
    <t>서대문구 창천동 29번지 64호</t>
  </si>
  <si>
    <t>02-313-6872</t>
  </si>
  <si>
    <t>보그호텔</t>
  </si>
  <si>
    <t>마포구 노고산동 106번지 69호</t>
  </si>
  <si>
    <t>02-719-9383</t>
  </si>
  <si>
    <t>에스호텔</t>
  </si>
  <si>
    <t>마포구 노고산동 109번지 154호</t>
  </si>
  <si>
    <t>0002-0717-5003</t>
  </si>
  <si>
    <t>프라하</t>
  </si>
  <si>
    <t>양천구 신월동 96번지 2호</t>
  </si>
  <si>
    <t>02-2691-1613</t>
  </si>
  <si>
    <t>팰리스</t>
  </si>
  <si>
    <t>강서구 화곡동 24번지 41호</t>
  </si>
  <si>
    <t>02-2690-6568</t>
  </si>
  <si>
    <t>HOTEL Voll One(호텔 볼 원)</t>
  </si>
  <si>
    <t>강서구 화곡동 905번지 25호</t>
  </si>
  <si>
    <t>02-2607-0491</t>
  </si>
  <si>
    <t>호텔테마</t>
  </si>
  <si>
    <t>강서구 화곡동 1076번지 6호</t>
  </si>
  <si>
    <t>02-2695-6233</t>
  </si>
  <si>
    <t>쇼모텔</t>
  </si>
  <si>
    <t>강서구 화곡동 899번지 28호</t>
  </si>
  <si>
    <t>02-2696-5925</t>
  </si>
  <si>
    <t>성호장</t>
  </si>
  <si>
    <t>금천구 독산동 1023번지 1호</t>
  </si>
  <si>
    <t>02-837-4994</t>
  </si>
  <si>
    <t>준희빈장</t>
  </si>
  <si>
    <t>금천구 시흥동 889번지 14호 ,15 [대명시장길 26]</t>
  </si>
  <si>
    <t>02-805-3311</t>
  </si>
  <si>
    <t>신흥장</t>
  </si>
  <si>
    <t>영등포구 영등포동2가 300번지 1호</t>
  </si>
  <si>
    <t>영등포모텔</t>
  </si>
  <si>
    <t>영등포구 당산동5가 33번지 10호</t>
  </si>
  <si>
    <t>02-2678-4265</t>
  </si>
  <si>
    <t>안단테</t>
  </si>
  <si>
    <t>관악구 봉천동 868번지 26호</t>
  </si>
  <si>
    <t>02-886-5001</t>
  </si>
  <si>
    <t>호텔버스</t>
  </si>
  <si>
    <t>관악구 신림동 1433번지 95호</t>
  </si>
  <si>
    <t>02-875-4550</t>
  </si>
  <si>
    <t>모텔플럼</t>
  </si>
  <si>
    <t>서초구 서초동 1601번지 3호</t>
  </si>
  <si>
    <t>02-582-4111</t>
  </si>
  <si>
    <t>캘리포니아</t>
  </si>
  <si>
    <t>서초구 서초동 1592번지 14호</t>
  </si>
  <si>
    <t>02-522-6641</t>
  </si>
  <si>
    <t>휴호텔</t>
  </si>
  <si>
    <t>강남구 논현동 116번지</t>
  </si>
  <si>
    <t>02-544-9580</t>
  </si>
  <si>
    <t>칼튼모텔</t>
  </si>
  <si>
    <t>강남구 논현동 237번지 9호</t>
  </si>
  <si>
    <t>02-549-8240</t>
  </si>
  <si>
    <t>잠실파크</t>
  </si>
  <si>
    <t>송파구 삼전동 9번지 19호</t>
  </si>
  <si>
    <t>02-414-7781</t>
  </si>
  <si>
    <t>풀렉스</t>
  </si>
  <si>
    <t>송파구 잠실동 193번지 1호</t>
  </si>
  <si>
    <t>02-415-0550</t>
  </si>
  <si>
    <t>호텔 젠3</t>
  </si>
  <si>
    <t>송파구 잠실동 196번지 22호</t>
  </si>
  <si>
    <t>02-0414-9544</t>
  </si>
  <si>
    <t>FX모텔</t>
  </si>
  <si>
    <t>송파구 방이동 42번지</t>
  </si>
  <si>
    <t>02-2203-9071</t>
  </si>
  <si>
    <t>타임모텔</t>
  </si>
  <si>
    <t>송파구 방이동 34번지 4호</t>
  </si>
  <si>
    <t>02-412-7491</t>
  </si>
  <si>
    <t>IMT 모텔</t>
  </si>
  <si>
    <t>송파구 방이동 41번지 5호</t>
  </si>
  <si>
    <t>02-422-9090</t>
  </si>
  <si>
    <t>i Boutiqe Hotel(아이브띠끄 호텔)</t>
  </si>
  <si>
    <t>송파구 방이동 38번지 6호</t>
  </si>
  <si>
    <t>02-0421-3995</t>
  </si>
  <si>
    <t>남강파크</t>
  </si>
  <si>
    <t>송파구 잠실동 177번지</t>
  </si>
  <si>
    <t>02-419-4204</t>
  </si>
  <si>
    <t>레인보우모텔</t>
  </si>
  <si>
    <t>송파구 잠실동 180번지 7호</t>
  </si>
  <si>
    <t>02-413-9462</t>
  </si>
  <si>
    <t>마마장</t>
  </si>
  <si>
    <t>강동구 명일동 334번지 11호</t>
  </si>
  <si>
    <t>02-0481-4181</t>
  </si>
  <si>
    <t>아름다운 모텔</t>
  </si>
  <si>
    <t>강동구 길동 347번지 29호</t>
  </si>
  <si>
    <t>02-484-6767</t>
  </si>
  <si>
    <t>명성모텔</t>
  </si>
  <si>
    <t>강동구 길동 387번지 14호</t>
  </si>
  <si>
    <t>02-0478-4666</t>
  </si>
  <si>
    <t>캠프</t>
  </si>
  <si>
    <t>강동구 천호동 416번지 3호</t>
  </si>
  <si>
    <t>02-476-7093</t>
  </si>
  <si>
    <t>쉴 모텔</t>
  </si>
  <si>
    <t>강동구 천호동 454번지 57호</t>
  </si>
  <si>
    <t>02-478-5522</t>
  </si>
  <si>
    <t>맥</t>
  </si>
  <si>
    <t>일반호텔</t>
  </si>
  <si>
    <t>서대문구 창천동 20번지 40호</t>
  </si>
  <si>
    <t>02-393-6371</t>
  </si>
  <si>
    <t>호텔초콜렛</t>
  </si>
  <si>
    <t>강서구 화곡동 902번지 8호</t>
  </si>
  <si>
    <t>02-2604-6222</t>
  </si>
  <si>
    <t>로또모텔</t>
  </si>
  <si>
    <t>강남구 역삼동 703번지 3호</t>
  </si>
  <si>
    <t>02-412-9237</t>
  </si>
  <si>
    <t>루이체 호텔</t>
  </si>
  <si>
    <t>송파구 방이동 37번지 10호</t>
  </si>
  <si>
    <t>02-417-7601</t>
  </si>
  <si>
    <t>수모텔</t>
  </si>
  <si>
    <t>종로구 필운동 131번지</t>
  </si>
  <si>
    <t>02-738-4623</t>
  </si>
  <si>
    <t>꾸띠</t>
  </si>
  <si>
    <t>종로구 돈의동 76번지 2호</t>
  </si>
  <si>
    <t>02-742-8238</t>
  </si>
  <si>
    <t>레몬트리호텔(Lemon Tree)</t>
  </si>
  <si>
    <t>종로구 돈의동 59번지</t>
  </si>
  <si>
    <t>02-762-5722</t>
  </si>
  <si>
    <t>호텔 아띠</t>
  </si>
  <si>
    <t>중구 필동3가 5번지 1호</t>
  </si>
  <si>
    <t>02-2279-0131</t>
  </si>
  <si>
    <t>플러스모텔</t>
  </si>
  <si>
    <t>중구 흥인동 108번지</t>
  </si>
  <si>
    <t>리오모텔</t>
  </si>
  <si>
    <t>중구 황학동 823번지 0호</t>
  </si>
  <si>
    <t>02-2233-0026</t>
  </si>
  <si>
    <t>대원홀딩스</t>
  </si>
  <si>
    <t>중구 을지로6가 18번지 73호</t>
  </si>
  <si>
    <t>02-2285-6784</t>
  </si>
  <si>
    <t>미시간모텔</t>
  </si>
  <si>
    <t>중구 태평로2가 70번지 2호</t>
  </si>
  <si>
    <t>02-778-3441</t>
  </si>
  <si>
    <t>꿈엔들모텔</t>
  </si>
  <si>
    <t>중구 광희동1가 150번지 5호 외 4필지</t>
  </si>
  <si>
    <t>02-2277-0092</t>
  </si>
  <si>
    <t>스카이</t>
  </si>
  <si>
    <t>광진구 화양동 18번지 12호</t>
  </si>
  <si>
    <t>02-4624-466</t>
  </si>
  <si>
    <t>샐몬모텔</t>
  </si>
  <si>
    <t>광진구 중곡동 250번지 4호</t>
  </si>
  <si>
    <t>02-463-7331</t>
  </si>
  <si>
    <t>현대장</t>
  </si>
  <si>
    <t>성북구 하월곡동 29번지 68호</t>
  </si>
  <si>
    <t>02-941-9090</t>
  </si>
  <si>
    <t>피아노 모텔</t>
  </si>
  <si>
    <t>성북구 보문동4가 90번지 2호</t>
  </si>
  <si>
    <t>02-926-5925</t>
  </si>
  <si>
    <t>화곡</t>
  </si>
  <si>
    <t>강서구 화곡동 905번지 11호</t>
  </si>
  <si>
    <t>02-2690-0944</t>
  </si>
  <si>
    <t>토파즈</t>
  </si>
  <si>
    <t>강서구 화곡동 901번지 26호</t>
  </si>
  <si>
    <t>02-2605-4528</t>
  </si>
  <si>
    <t>성원장</t>
  </si>
  <si>
    <t>금천구 독산동 145번지 10호 [복숭아길 72]</t>
  </si>
  <si>
    <t>02-862-2085</t>
  </si>
  <si>
    <t>노니모텔</t>
  </si>
  <si>
    <t>영등포구 영등포동3가 17번지 7호 ,8</t>
  </si>
  <si>
    <t>02-2678-7958</t>
  </si>
  <si>
    <t>리츠</t>
  </si>
  <si>
    <t>관악구 봉천동 875번지 3호</t>
  </si>
  <si>
    <t>02-873-3626</t>
  </si>
  <si>
    <t>유토피아</t>
  </si>
  <si>
    <t>관악구 신림동 1433번지 109호</t>
  </si>
  <si>
    <t>02-883-7797</t>
  </si>
  <si>
    <t>제이모텔</t>
  </si>
  <si>
    <t>강남구 역삼동 677번지 16호</t>
  </si>
  <si>
    <t>02-561-2591</t>
  </si>
  <si>
    <t>역삼장</t>
  </si>
  <si>
    <t>강남구 역삼동 720번지 17호</t>
  </si>
  <si>
    <t>02-0553-5619</t>
  </si>
  <si>
    <t>호텔마리</t>
  </si>
  <si>
    <t>강남구 역삼동 720번지 14호</t>
  </si>
  <si>
    <t>02-561-0330</t>
  </si>
  <si>
    <t>젤리호텔</t>
  </si>
  <si>
    <t>강남구 역삼동 648번지 7호</t>
  </si>
  <si>
    <t>02-553-5255</t>
  </si>
  <si>
    <t>송파구 잠실동 184번지 17호</t>
  </si>
  <si>
    <t>02-0418-0982</t>
  </si>
  <si>
    <t>유앤아이</t>
  </si>
  <si>
    <t>송파구 방이동 38번지 5호</t>
  </si>
  <si>
    <t>02-420-1981</t>
  </si>
  <si>
    <t>로터스 모텔</t>
  </si>
  <si>
    <t>송파구 방이동 36번지 14호</t>
  </si>
  <si>
    <t>02-424-8437</t>
  </si>
  <si>
    <t>싼타페</t>
  </si>
  <si>
    <t>송파구 방이동 38번지 1호</t>
  </si>
  <si>
    <t>02-425-7199</t>
  </si>
  <si>
    <t>티파니</t>
  </si>
  <si>
    <t>송파구 방이동 38번지 7호</t>
  </si>
  <si>
    <t>문 모텔</t>
  </si>
  <si>
    <t>송파구 방이동 39번지 7호</t>
  </si>
  <si>
    <t>02-413-2933</t>
  </si>
  <si>
    <t>#(？)</t>
  </si>
  <si>
    <t>송파구 잠실동 181번지 20호</t>
  </si>
  <si>
    <t>02-6403-8801</t>
  </si>
  <si>
    <t>강동구 길동 388번지 7호</t>
  </si>
  <si>
    <t>02-487-9780</t>
  </si>
  <si>
    <t>M모텔</t>
  </si>
  <si>
    <t>강동구 천호동 556번지 3호</t>
  </si>
  <si>
    <t>02-470-1671</t>
  </si>
  <si>
    <t>강동구 천호동 331번지 9호</t>
  </si>
  <si>
    <t>02-482-2982</t>
  </si>
  <si>
    <t>프라자모텔</t>
  </si>
  <si>
    <t>강동구 천호동 550번지 광천 빌딩 3층,4층</t>
  </si>
  <si>
    <t>02-478-1700</t>
  </si>
  <si>
    <t>준희빈호텔</t>
  </si>
  <si>
    <t>마포구 합정동 380번지 11호</t>
  </si>
  <si>
    <t>02-332-7771</t>
  </si>
  <si>
    <t>코모도</t>
  </si>
  <si>
    <t>숙박업 기타</t>
  </si>
  <si>
    <t>영등포구 영등포동3가 19번지 1호</t>
  </si>
  <si>
    <t>미시간</t>
  </si>
  <si>
    <t>종로구 숭인동 201번지 25호</t>
  </si>
  <si>
    <t>02-2252-6820</t>
  </si>
  <si>
    <t>티(T)</t>
  </si>
  <si>
    <t>종로구 돈의동 163번지</t>
  </si>
  <si>
    <t>02-731-4845</t>
  </si>
  <si>
    <t>미도호텔</t>
  </si>
  <si>
    <t>중구 회현동1가 70번지 0호</t>
  </si>
  <si>
    <t>02-777-8553</t>
  </si>
  <si>
    <t>CF 모텔</t>
  </si>
  <si>
    <t>중구 장충동2가 7번지 1호</t>
  </si>
  <si>
    <t>투스타여관</t>
  </si>
  <si>
    <t>중구 흥인동 110번지</t>
  </si>
  <si>
    <t>빅토리아</t>
  </si>
  <si>
    <t>성동구 성수동2가 314번지 38호</t>
  </si>
  <si>
    <t>02-464-5041</t>
  </si>
  <si>
    <t>월드인</t>
  </si>
  <si>
    <t>동대문구 장안동 342번지 21호 (장평14길1)</t>
  </si>
  <si>
    <t>02-2243-3885</t>
  </si>
  <si>
    <t>동부모텔</t>
  </si>
  <si>
    <t>중랑구 상봉동 127번지 15호</t>
  </si>
  <si>
    <t>02-0434-0777</t>
  </si>
  <si>
    <t>성북구 동선동2가 34번지 0호</t>
  </si>
  <si>
    <t>02-928-7297</t>
  </si>
  <si>
    <t>HOTEL 4월 2일</t>
  </si>
  <si>
    <t>강북구 수유동 90번지 9호</t>
  </si>
  <si>
    <t>퀸모텔</t>
  </si>
  <si>
    <t>강북구 번동 449번지 3호</t>
  </si>
  <si>
    <t>02-992-8670</t>
  </si>
  <si>
    <t>담스모텔</t>
  </si>
  <si>
    <t>강북구 미아동 35번지 30호</t>
  </si>
  <si>
    <t>02-989-8118</t>
  </si>
  <si>
    <t>피카소</t>
  </si>
  <si>
    <t>강북구 수유동 45번지 52호</t>
  </si>
  <si>
    <t>02-999-2687</t>
  </si>
  <si>
    <t>모란장</t>
  </si>
  <si>
    <t>노원구 상계동 703번지 3호</t>
  </si>
  <si>
    <t>02-937-7405</t>
  </si>
  <si>
    <t>쉴모텔</t>
  </si>
  <si>
    <t>은평구 불광동 484번지 64호</t>
  </si>
  <si>
    <t>02-388-0608</t>
  </si>
  <si>
    <t>프라자여관</t>
  </si>
  <si>
    <t>강서구 방화동 612번지 172호</t>
  </si>
  <si>
    <t>02-2662-9914</t>
  </si>
  <si>
    <t>모텔프렌치</t>
  </si>
  <si>
    <t>강서구 화곡동 923번지 5호</t>
  </si>
  <si>
    <t>02-2602-6722</t>
  </si>
  <si>
    <t>BRONZE(브론즈)</t>
  </si>
  <si>
    <t>구로구 구로동 44번지 9호</t>
  </si>
  <si>
    <t>02-866-2881</t>
  </si>
  <si>
    <t>아일릿</t>
  </si>
  <si>
    <t>구로구 구로동 44번지 14호</t>
  </si>
  <si>
    <t>02-869-0501</t>
  </si>
  <si>
    <t>도원장</t>
  </si>
  <si>
    <t>구로구 구로동 705번지 26호</t>
  </si>
  <si>
    <t>02-853-3747</t>
  </si>
  <si>
    <t>서림장여관</t>
  </si>
  <si>
    <t>영등포구 당산동3가 386번지 7호</t>
  </si>
  <si>
    <t>모텔수</t>
  </si>
  <si>
    <t>관악구 봉천동 1599번지 3호</t>
  </si>
  <si>
    <t>02-871-7008</t>
  </si>
  <si>
    <t>호텔 짝</t>
  </si>
  <si>
    <t>관악구 신림동 1423번지 22호</t>
  </si>
  <si>
    <t>02-888-1781</t>
  </si>
  <si>
    <t>테마25시</t>
  </si>
  <si>
    <t>관악구 봉천동 1599번지 5호</t>
  </si>
  <si>
    <t>02-872-1942</t>
  </si>
  <si>
    <t>뉴스타</t>
  </si>
  <si>
    <t>관악구 신림동 1432번지 74호</t>
  </si>
  <si>
    <t>02-872-2479</t>
  </si>
  <si>
    <t>폭스호텔</t>
  </si>
  <si>
    <t>관악구 봉천동 62번지 33호</t>
  </si>
  <si>
    <t>02-876-7001</t>
  </si>
  <si>
    <t>그랜드모텔</t>
  </si>
  <si>
    <t>관악구 봉천동 864번지 3호</t>
  </si>
  <si>
    <t>02-871-0053</t>
  </si>
  <si>
    <t>타워모텔</t>
  </si>
  <si>
    <t>관악구 신림동 1423번지 2호</t>
  </si>
  <si>
    <t>02-875-0831</t>
  </si>
  <si>
    <t>스카이모텔</t>
  </si>
  <si>
    <t>강남구 역삼동 628번지 11호 지상2층-지상4층</t>
  </si>
  <si>
    <t>02-555-1940</t>
  </si>
  <si>
    <t>(주)동호통상 쉴 지점</t>
  </si>
  <si>
    <t>송파구 방이동 48번지 1호</t>
  </si>
  <si>
    <t>02-0420-1344</t>
  </si>
  <si>
    <t>칸나호텔</t>
  </si>
  <si>
    <t>송파구 방이동 47번지 2호</t>
  </si>
  <si>
    <t>02-2202-0972</t>
  </si>
  <si>
    <t>와우</t>
  </si>
  <si>
    <t>송파구 방이동 24번지 2호</t>
  </si>
  <si>
    <t>02-0415-2550</t>
  </si>
  <si>
    <t>히노스모텔</t>
  </si>
  <si>
    <t>송파구 방이동 36번지 4호</t>
  </si>
  <si>
    <t>02-0413-6160</t>
  </si>
  <si>
    <t>A(에이)</t>
  </si>
  <si>
    <t>송파구 방이동 38번지 14호</t>
  </si>
  <si>
    <t>02-0419-1055</t>
  </si>
  <si>
    <t>아이겐스</t>
  </si>
  <si>
    <t>서초구 서초동 1337번지 36호</t>
  </si>
  <si>
    <t>02-3473-7070</t>
  </si>
  <si>
    <t>대신장</t>
  </si>
  <si>
    <t>종로구 효제동 199번지</t>
  </si>
  <si>
    <t>02-2266-9404</t>
  </si>
  <si>
    <t>아미가여관</t>
  </si>
  <si>
    <t>종로구 연지동 193번지 9호</t>
  </si>
  <si>
    <t>02-3672-7970</t>
  </si>
  <si>
    <t>투모텔</t>
  </si>
  <si>
    <t>종로구 효제동 197번지 6호</t>
  </si>
  <si>
    <t>02-2212-3382</t>
  </si>
  <si>
    <t>대경장여관</t>
  </si>
  <si>
    <t>중구 을지로6가 18번지 51호</t>
  </si>
  <si>
    <t>02-2276-0611</t>
  </si>
  <si>
    <t>동대문구 장안동 456번지 4호 (장안둑길11)</t>
  </si>
  <si>
    <t>02-2213-2909</t>
  </si>
  <si>
    <t>넥스 호텔</t>
  </si>
  <si>
    <t>동대문구 장안동 364번지 6호 (장한로78)</t>
  </si>
  <si>
    <t>02-2242-8132</t>
  </si>
  <si>
    <t>유니온</t>
  </si>
  <si>
    <t>중랑구 묵동 233번지 1호</t>
  </si>
  <si>
    <t>02-0978-3005</t>
  </si>
  <si>
    <t>카라</t>
  </si>
  <si>
    <t>강북구 번동 418번지 2호</t>
  </si>
  <si>
    <t>02-904-7757</t>
  </si>
  <si>
    <t>강북구 수유동 47번지 63호</t>
  </si>
  <si>
    <t>02-0902-5253</t>
  </si>
  <si>
    <t>세인트모텔</t>
  </si>
  <si>
    <t>노원구 상계동 703번지 2호</t>
  </si>
  <si>
    <t>02-937-5525</t>
  </si>
  <si>
    <t>나인스타호텔1</t>
  </si>
  <si>
    <t>서대문구 창천동 29번지 50호</t>
  </si>
  <si>
    <t>02-312-7839</t>
  </si>
  <si>
    <t>플라워모텔</t>
  </si>
  <si>
    <t>강서구 화곡동 24번지 96호 .97</t>
  </si>
  <si>
    <t>02-2690-8591</t>
  </si>
  <si>
    <t>구운몽</t>
  </si>
  <si>
    <t>구로구 구로동 44번지 8호</t>
  </si>
  <si>
    <t>02-867-6132</t>
  </si>
  <si>
    <t>스토리Ⅱ</t>
  </si>
  <si>
    <t>구로구 구로동 44번지 15호</t>
  </si>
  <si>
    <t>02-0858-4711</t>
  </si>
  <si>
    <t>오아시스</t>
  </si>
  <si>
    <t>구로구 구로동 1125번지 8호</t>
  </si>
  <si>
    <t>02-867-9345</t>
  </si>
  <si>
    <t>하얀장</t>
  </si>
  <si>
    <t>금천구 독산동 296번지 35호 [열린문화길 26]</t>
  </si>
  <si>
    <t>02-863-2400</t>
  </si>
  <si>
    <t>캐슬론</t>
  </si>
  <si>
    <t>영등포구 대림동 988번지 21호</t>
  </si>
  <si>
    <t>힐 호텔</t>
  </si>
  <si>
    <t>관악구 봉천동 854번지 4호</t>
  </si>
  <si>
    <t>02-884-0121</t>
  </si>
  <si>
    <t>쿨 모텔</t>
  </si>
  <si>
    <t>관악구 신림동 1431번지 34호</t>
  </si>
  <si>
    <t>02-871-0379</t>
  </si>
  <si>
    <t>베니스</t>
  </si>
  <si>
    <t>관악구 남현동 602번지 16호</t>
  </si>
  <si>
    <t>02-584-6980</t>
  </si>
  <si>
    <t>신라장</t>
  </si>
  <si>
    <t>서초구 서초동 1317번지 9호</t>
  </si>
  <si>
    <t>02-3481-8775</t>
  </si>
  <si>
    <t>서초구 방배동 811번지 16호</t>
  </si>
  <si>
    <t>강남구 역삼동 819번지 8호</t>
  </si>
  <si>
    <t>02-555-2225</t>
  </si>
  <si>
    <t>동일장여관</t>
  </si>
  <si>
    <t>강남구 역삼동 825번지 1호</t>
  </si>
  <si>
    <t>02-565-6341</t>
  </si>
  <si>
    <t>엠호텔</t>
  </si>
  <si>
    <t>강남구 역삼동 823번지 43호</t>
  </si>
  <si>
    <t>02-565-7043</t>
  </si>
  <si>
    <t>K 호텔</t>
  </si>
  <si>
    <t>강남구 역삼동 719번지 22호 4~6층</t>
  </si>
  <si>
    <t>송파구 석촌동 296번지 8호</t>
  </si>
  <si>
    <t>02-417-9351</t>
  </si>
  <si>
    <t>나폴리</t>
  </si>
  <si>
    <t>송파구 방이동 41번지 15호</t>
  </si>
  <si>
    <t>02-422-4394</t>
  </si>
  <si>
    <t>송파구 잠실동 177번지 2호</t>
  </si>
  <si>
    <t>02-0416-8581</t>
  </si>
  <si>
    <t>SU모텔</t>
  </si>
  <si>
    <t>송파구 방이동 36번지 15호</t>
  </si>
  <si>
    <t>02-420--6433</t>
  </si>
  <si>
    <t>닷컴</t>
  </si>
  <si>
    <t>송파구 방이동 28번지 8호</t>
  </si>
  <si>
    <t>궁</t>
  </si>
  <si>
    <t>강동구 길동 386번지 3호</t>
  </si>
  <si>
    <t>02-441-2997</t>
  </si>
  <si>
    <t>호텔스토리</t>
  </si>
  <si>
    <t>성북구 보문동5가 159번지 3호</t>
  </si>
  <si>
    <t>02-923-2301</t>
  </si>
  <si>
    <t>리치빌호텔</t>
  </si>
  <si>
    <t>강남구 청담동 48번지 3호</t>
  </si>
  <si>
    <t>02-0543-5051</t>
  </si>
  <si>
    <t>노블관광호텔</t>
  </si>
  <si>
    <t>종로구 운니동 19번지</t>
  </si>
  <si>
    <t>올인모텔</t>
  </si>
  <si>
    <t>종로구 관수동 18번지 1호</t>
  </si>
  <si>
    <t>02-2274-2651</t>
  </si>
  <si>
    <t>종로구 낙원동 135번지 1호</t>
  </si>
  <si>
    <t>02-741-4455</t>
  </si>
  <si>
    <t>허브모텔</t>
  </si>
  <si>
    <t>중구 을지로6가 18번지 41호</t>
  </si>
  <si>
    <t>02-2272-3443</t>
  </si>
  <si>
    <t>탑모텔</t>
  </si>
  <si>
    <t>중구 광희동1가 138번지 1호</t>
  </si>
  <si>
    <t>테마</t>
  </si>
  <si>
    <t>광진구 구의동 245번지 11호</t>
  </si>
  <si>
    <t>02-454-7570</t>
  </si>
  <si>
    <t>후호텔</t>
  </si>
  <si>
    <t>광진구 군자동 350번지 3호</t>
  </si>
  <si>
    <t>02-464-1381</t>
  </si>
  <si>
    <t>동대문구 전농동 620번지 71호 (답십리길5-1)</t>
  </si>
  <si>
    <t>02-0965-0051</t>
  </si>
  <si>
    <t>아이모텔</t>
  </si>
  <si>
    <t>동대문구 장안동 372번지 2호</t>
  </si>
  <si>
    <t>02-2249-0367</t>
  </si>
  <si>
    <t>뉴파크모텔</t>
  </si>
  <si>
    <t>동대문구 제기동 443번지 444호</t>
  </si>
  <si>
    <t>02-962-2500</t>
  </si>
  <si>
    <t>뉴캐슬</t>
  </si>
  <si>
    <t>강북구 수유동 223번지 6호</t>
  </si>
  <si>
    <t>02-0902-8800</t>
  </si>
  <si>
    <t>오투</t>
  </si>
  <si>
    <t>강북구 수유동 570번지 3호</t>
  </si>
  <si>
    <t>02-0905-3830</t>
  </si>
  <si>
    <t>리젠트모텔</t>
  </si>
  <si>
    <t>강북구 수유동 229번지 51호</t>
  </si>
  <si>
    <t>02-990-6731</t>
  </si>
  <si>
    <t>피오나모텔</t>
  </si>
  <si>
    <t>서대문구 창천동 20번지 56호</t>
  </si>
  <si>
    <t>02-392-7172</t>
  </si>
  <si>
    <t>케이투(K2)</t>
  </si>
  <si>
    <t>강서구 화곡동 938번지 13호</t>
  </si>
  <si>
    <t>02-2692-5544</t>
  </si>
  <si>
    <t>모텔테마</t>
  </si>
  <si>
    <t>영등포구 영등포동3가 27번지 3호</t>
  </si>
  <si>
    <t>21세기</t>
  </si>
  <si>
    <t>관악구 봉천동 863번지 10호</t>
  </si>
  <si>
    <t>02-885-5353</t>
  </si>
  <si>
    <t>2080모텔</t>
  </si>
  <si>
    <t>관악구 봉천동 866번지 3호</t>
  </si>
  <si>
    <t>02-889-5578</t>
  </si>
  <si>
    <t>호텔 릴</t>
  </si>
  <si>
    <t>관악구 신림동 1425번지 30호</t>
  </si>
  <si>
    <t>02-875-7737</t>
  </si>
  <si>
    <t>나인모텔</t>
  </si>
  <si>
    <t>강남구 역삼동 677번지 3호</t>
  </si>
  <si>
    <t>02-561-2121</t>
  </si>
  <si>
    <t>소풍</t>
  </si>
  <si>
    <t>송파구 방이동 41번지 12호</t>
  </si>
  <si>
    <t>02-3431-8028</t>
  </si>
  <si>
    <t>아테네</t>
  </si>
  <si>
    <t>송파구 방이동 48번지 8호</t>
  </si>
  <si>
    <t>02-416-5511</t>
  </si>
  <si>
    <t>나비</t>
  </si>
  <si>
    <t>송파구 방이동 46번지 1호</t>
  </si>
  <si>
    <t>02-419-3257</t>
  </si>
  <si>
    <t>모텔리츠</t>
  </si>
  <si>
    <t>종로구 낙원동 149번지</t>
  </si>
  <si>
    <t>02-764-0353</t>
  </si>
  <si>
    <t>현대 서비스드 레지던스</t>
  </si>
  <si>
    <t>중구 충무로5가 22번지 5호 현대프레스타워 5~7층</t>
  </si>
  <si>
    <t>02-3406-8171</t>
  </si>
  <si>
    <t>파브 모텔</t>
  </si>
  <si>
    <t>서초구 서초동 1595번지 7호</t>
  </si>
  <si>
    <t>호텔바레</t>
  </si>
  <si>
    <t>강남구 역삼동 719번지 23호</t>
  </si>
  <si>
    <t>02-553-1677</t>
  </si>
  <si>
    <t>광화장</t>
  </si>
  <si>
    <t>종로구 당주동 170번지 1호</t>
  </si>
  <si>
    <t>02-738-0751</t>
  </si>
  <si>
    <t>뉴월드모텔</t>
  </si>
  <si>
    <t>종로구 인사동 80번지 1호</t>
  </si>
  <si>
    <t>02-735-4981</t>
  </si>
  <si>
    <t>자하문호텔</t>
  </si>
  <si>
    <t>종로구 구기동 119번지</t>
  </si>
  <si>
    <t>02-395-7770</t>
  </si>
  <si>
    <t>오즈</t>
  </si>
  <si>
    <t>종로구 숭인동 200번지 36호</t>
  </si>
  <si>
    <t>02-2236-5424</t>
  </si>
  <si>
    <t>벤허</t>
  </si>
  <si>
    <t>중구 신당동 432번지 2241호</t>
  </si>
  <si>
    <t>02-2236-8620</t>
  </si>
  <si>
    <t>튜유(2U)</t>
  </si>
  <si>
    <t>성동구 도선동 285번지 1호</t>
  </si>
  <si>
    <t>02-2293-2500</t>
  </si>
  <si>
    <t>호텔티파니</t>
  </si>
  <si>
    <t>광진구 자양동 794번지 1호</t>
  </si>
  <si>
    <t>02-2201-0019</t>
  </si>
  <si>
    <t>아모르</t>
  </si>
  <si>
    <t>동대문구 이문동 324번지 21호 (이문로81)</t>
  </si>
  <si>
    <t>02-966-7887</t>
  </si>
  <si>
    <t>동대문구 휘경동 336번지 3호 (이문로12-1)</t>
  </si>
  <si>
    <t>02-960-6400</t>
  </si>
  <si>
    <t>칼튼</t>
  </si>
  <si>
    <t>중랑구 망우동 508번지 47호</t>
  </si>
  <si>
    <t>02-496-3618</t>
  </si>
  <si>
    <t>모텔A+</t>
  </si>
  <si>
    <t>강북구 수유동 229번지 53호</t>
  </si>
  <si>
    <t>02-992-0505</t>
  </si>
  <si>
    <t>쟈스민</t>
  </si>
  <si>
    <t>강북구 수유동 94번지 1호 외 2필지(화계사길 99-6)</t>
  </si>
  <si>
    <t>덕림</t>
  </si>
  <si>
    <t>서대문구 남가좌동 124번지 425호</t>
  </si>
  <si>
    <t>02-373-3782</t>
  </si>
  <si>
    <t>아브르</t>
  </si>
  <si>
    <t>강서구 화곡동 29번지 172호</t>
  </si>
  <si>
    <t>02-2606-9552</t>
  </si>
  <si>
    <t>씨엘모텔</t>
  </si>
  <si>
    <t>강서구 화곡동 928번지 31호 .49</t>
  </si>
  <si>
    <t>02-2692-8866</t>
  </si>
  <si>
    <t>백제모텔</t>
  </si>
  <si>
    <t>강서구 화곡동 982번지 3호</t>
  </si>
  <si>
    <t>02-2608-8734</t>
  </si>
  <si>
    <t>오슬로호텔</t>
  </si>
  <si>
    <t>강서구 화곡동 938번지 16호 .17</t>
  </si>
  <si>
    <t>02-2692-3161</t>
  </si>
  <si>
    <t>유로파라텔</t>
  </si>
  <si>
    <t>구로구 구로동 49번지 1호</t>
  </si>
  <si>
    <t>02-869-7396</t>
  </si>
  <si>
    <t>블리스모텔</t>
  </si>
  <si>
    <t>구로구 구로동 44번지 3호</t>
  </si>
  <si>
    <t>02-863-4358</t>
  </si>
  <si>
    <t>베르사이유</t>
  </si>
  <si>
    <t>구로구 구로동 43번지 12호</t>
  </si>
  <si>
    <t>02-3281-7191</t>
  </si>
  <si>
    <t>팰리스파크</t>
  </si>
  <si>
    <t>금천구 가산동 140번지 33호 [디지털단지로 263-15]</t>
  </si>
  <si>
    <t>02-856-7197</t>
  </si>
  <si>
    <t>몽블랑호텔</t>
  </si>
  <si>
    <t>영등포구 영등포동1가 117번지 2호</t>
  </si>
  <si>
    <t>영등포구 영등포동3가 7번지 26호 외 3필지</t>
  </si>
  <si>
    <t>02 2-632-5594</t>
  </si>
  <si>
    <t>하이트</t>
  </si>
  <si>
    <t>관악구 봉천동 1599번지 6호</t>
  </si>
  <si>
    <t>02-882-7073</t>
  </si>
  <si>
    <t>길동모텔</t>
  </si>
  <si>
    <t>강동구 길동 414번지 8호</t>
  </si>
  <si>
    <t>02-479-3333</t>
  </si>
  <si>
    <t>하이센스</t>
  </si>
  <si>
    <t>강동구 길동 388번지 1호</t>
  </si>
  <si>
    <t>02-475-0505</t>
  </si>
  <si>
    <t>HOTEL POP</t>
  </si>
  <si>
    <t>종로구 낙원동 186번지</t>
  </si>
  <si>
    <t>02-743-1450</t>
  </si>
  <si>
    <t>뉴코리아호텔</t>
  </si>
  <si>
    <t>중구 회현동1가 86번지 3호</t>
  </si>
  <si>
    <t>02-776-2266</t>
  </si>
  <si>
    <t>힐스</t>
  </si>
  <si>
    <t>서대문구 창천동 20번지 108호</t>
  </si>
  <si>
    <t>02-312-4370</t>
  </si>
  <si>
    <t>AT noon 호텔</t>
  </si>
  <si>
    <t>마포구 노고산동 106번지 9호</t>
  </si>
  <si>
    <t>02-719-1006</t>
  </si>
  <si>
    <t>은진여관</t>
  </si>
  <si>
    <t>종로구 숭인동 1086번지</t>
  </si>
  <si>
    <t>02-926-8824</t>
  </si>
  <si>
    <t>승일모텔</t>
  </si>
  <si>
    <t>성동구 금호동1가 1756번지 0호</t>
  </si>
  <si>
    <t>02-0252-9206</t>
  </si>
  <si>
    <t>준모텔</t>
  </si>
  <si>
    <t>성동구 용답동 228번지 10호</t>
  </si>
  <si>
    <t>02-2247-2010</t>
  </si>
  <si>
    <t>부마 모텔</t>
  </si>
  <si>
    <t>동대문구 답십리동 952번지 8호 (고미술길5)</t>
  </si>
  <si>
    <t>02-2242-7007</t>
  </si>
  <si>
    <t>이지호텔</t>
  </si>
  <si>
    <t>동대문구 장안동 345번지 17호 (장평15길19)</t>
  </si>
  <si>
    <t>02-2244-5183</t>
  </si>
  <si>
    <t>중랑구 망우동 506번지 12호 ,21,22</t>
  </si>
  <si>
    <t>02-492-3423</t>
  </si>
  <si>
    <t>리베라모텔</t>
  </si>
  <si>
    <t>성북구 동선동1가 92번지 17호</t>
  </si>
  <si>
    <t>02-0928-2468</t>
  </si>
  <si>
    <t>로즈가든</t>
  </si>
  <si>
    <t>강북구 수유동 274번지 1호</t>
  </si>
  <si>
    <t>02-0905-9132</t>
  </si>
  <si>
    <t>누누</t>
  </si>
  <si>
    <t>강북구 수유동 47번지 23호</t>
  </si>
  <si>
    <t>02-997-7761</t>
  </si>
  <si>
    <t>모텔첼로</t>
  </si>
  <si>
    <t>강북구 수유동 191번지 25호</t>
  </si>
  <si>
    <t>02-990-6300</t>
  </si>
  <si>
    <t>신세계</t>
  </si>
  <si>
    <t>강북구 미아동 37번지 6호</t>
  </si>
  <si>
    <t>02-986-2020</t>
  </si>
  <si>
    <t>에로스모텔</t>
  </si>
  <si>
    <t>서대문구 창천동 18번지 72호</t>
  </si>
  <si>
    <t>02-392-0638</t>
  </si>
  <si>
    <t>사이판궁전</t>
  </si>
  <si>
    <t>서대문구 창천동 29번지 26호 121</t>
  </si>
  <si>
    <t>02-364-8692</t>
  </si>
  <si>
    <t>에덴파크</t>
  </si>
  <si>
    <t>강서구 화곡동 24번지 63호 ,592</t>
  </si>
  <si>
    <t>02-2692-1511</t>
  </si>
  <si>
    <t>모텔하와이</t>
  </si>
  <si>
    <t>강서구 화곡동 24번지 54호</t>
  </si>
  <si>
    <t>02-2692-7100</t>
  </si>
  <si>
    <t>굿모닝 웰빙텔</t>
  </si>
  <si>
    <t>구로구 구로동 49번지 2호</t>
  </si>
  <si>
    <t>02-839-8411</t>
  </si>
  <si>
    <t>호텔 Note(노트)</t>
  </si>
  <si>
    <t>구로구 구로동 49번지 6호</t>
  </si>
  <si>
    <t>02-837-2471</t>
  </si>
  <si>
    <t>나인</t>
  </si>
  <si>
    <t>구로구 구로동 44번지 10호</t>
  </si>
  <si>
    <t>02-3281-3390</t>
  </si>
  <si>
    <t>에떼르넬 모텔</t>
  </si>
  <si>
    <t>구로구 오류동 47번지 24호 47-25</t>
  </si>
  <si>
    <t>02-686-1122</t>
  </si>
  <si>
    <t>엘리자벳</t>
  </si>
  <si>
    <t>영등포구 영등포동1가 99번지</t>
  </si>
  <si>
    <t>라마다모텔</t>
  </si>
  <si>
    <t>관악구 신림동 1422번지 18호</t>
  </si>
  <si>
    <t>02-876-2277</t>
  </si>
  <si>
    <t>샘모텔</t>
  </si>
  <si>
    <t>강남구 역삼동 678번지 30호</t>
  </si>
  <si>
    <t>02-552-7023</t>
  </si>
  <si>
    <t>서라벌</t>
  </si>
  <si>
    <t>강남구 역삼동 603번지 6호</t>
  </si>
  <si>
    <t>02-0566-1128</t>
  </si>
  <si>
    <t>그리스</t>
  </si>
  <si>
    <t>송파구 방이동 50번지 9호</t>
  </si>
  <si>
    <t>02-0416-1611</t>
  </si>
  <si>
    <t>카프리</t>
  </si>
  <si>
    <t>송파구 방이동 43번지 4호</t>
  </si>
  <si>
    <t>02-0413-1544</t>
  </si>
  <si>
    <t>다비드호텔</t>
  </si>
  <si>
    <t>송파구 잠실동 176번지 1호</t>
  </si>
  <si>
    <t>02-413-9140</t>
  </si>
  <si>
    <t>로즈마리</t>
  </si>
  <si>
    <t>송파구 잠실동 184번지 16호</t>
  </si>
  <si>
    <t>02-425-1457</t>
  </si>
  <si>
    <t>동성장여관</t>
  </si>
  <si>
    <t>강동구 길동 416번지 15호</t>
  </si>
  <si>
    <t>오리엔트모텔</t>
  </si>
  <si>
    <t>강동구 길동 413번지 51호</t>
  </si>
  <si>
    <t>02-473-2555</t>
  </si>
  <si>
    <t>큐브호텔</t>
  </si>
  <si>
    <t>종로구 관철동 21번지</t>
  </si>
  <si>
    <t>022-268-2959</t>
  </si>
  <si>
    <t>영빈호텔</t>
  </si>
  <si>
    <t>중구 쌍림동 240번지</t>
  </si>
  <si>
    <t>씩스모텔</t>
  </si>
  <si>
    <t>서초구 잠원동 14번지 14호 ,15호</t>
  </si>
  <si>
    <t>02-542-0107</t>
  </si>
  <si>
    <t>오스카</t>
  </si>
  <si>
    <t>서초구 반포동 94번지 3호</t>
  </si>
  <si>
    <t>호텔마레</t>
  </si>
  <si>
    <t>강남구 삼성동 37번지 16호</t>
  </si>
  <si>
    <t>02-546-2271</t>
  </si>
  <si>
    <t>블루원</t>
  </si>
  <si>
    <t>송파구 방이동 49번지 9호</t>
  </si>
  <si>
    <t>02-416-2623</t>
  </si>
  <si>
    <t>독립문호텔</t>
  </si>
  <si>
    <t>종로구 교북동 1번지 12호 45,43</t>
  </si>
  <si>
    <t>02-736-5832</t>
  </si>
  <si>
    <t>아이린</t>
  </si>
  <si>
    <t>중구 북창동 122번지</t>
  </si>
  <si>
    <t>02-771-1144</t>
  </si>
  <si>
    <t>애플모텔</t>
  </si>
  <si>
    <t>동대문구 장안동 432번지 3호 (장한로9)</t>
  </si>
  <si>
    <t>02-2244-3859</t>
  </si>
  <si>
    <t>호텔 클래식</t>
  </si>
  <si>
    <t>은평구 역촌동 2번지 1호</t>
  </si>
  <si>
    <t>02-359-2252</t>
  </si>
  <si>
    <t>호텔락</t>
  </si>
  <si>
    <t>서대문구 창천동 20번지 37호</t>
  </si>
  <si>
    <t>02-312-5141</t>
  </si>
  <si>
    <t>월드파크</t>
  </si>
  <si>
    <t>양천구 목동 513번지 6호</t>
  </si>
  <si>
    <t>02-2649-3211</t>
  </si>
  <si>
    <t>홀릭모텔</t>
  </si>
  <si>
    <t>강서구 화곡동 24번지 60호</t>
  </si>
  <si>
    <t>02-2602-0055</t>
  </si>
  <si>
    <t>쿠페아</t>
  </si>
  <si>
    <t>구로구 오류동 55번지 17호 외2필지</t>
  </si>
  <si>
    <t>02-2683-5737</t>
  </si>
  <si>
    <t>굿타임모텔</t>
  </si>
  <si>
    <t>구로구 오류동 59번지 49호</t>
  </si>
  <si>
    <t>02-2618-0330</t>
  </si>
  <si>
    <t>학산모텔</t>
  </si>
  <si>
    <t>영등포구 도림동 147번지 46호</t>
  </si>
  <si>
    <t>라다 호텔</t>
  </si>
  <si>
    <t>영등포구 여의도동 44번지 6호</t>
  </si>
  <si>
    <t>0002-0761-9858</t>
  </si>
  <si>
    <t>호텔데미안</t>
  </si>
  <si>
    <t>강남구 도곡동 542번지 2호</t>
  </si>
  <si>
    <t>02-3462-6301</t>
  </si>
  <si>
    <t>시저스</t>
  </si>
  <si>
    <t>강동구 길동 388번지 8호</t>
  </si>
  <si>
    <t>02-488-1019</t>
  </si>
  <si>
    <t>세이호텔</t>
  </si>
  <si>
    <t>강동구 길동 412번지 14호</t>
  </si>
  <si>
    <t>02-477-3580</t>
  </si>
  <si>
    <t>브띠크에스</t>
  </si>
  <si>
    <t>강서구 화곡동 1105번지 12호</t>
  </si>
  <si>
    <t>02-2699-1314</t>
  </si>
  <si>
    <t>더캘리포니아</t>
  </si>
  <si>
    <t>서초구 서초동 1601번지 7호</t>
  </si>
  <si>
    <t>02-598-6116</t>
  </si>
  <si>
    <t>플라워호텔</t>
  </si>
  <si>
    <t>동대문구 청량리동 30번지 6호</t>
  </si>
  <si>
    <t>02-962-8251</t>
  </si>
  <si>
    <t>코리아관광호텔</t>
  </si>
  <si>
    <t>강동구 성내동 199번지 7호</t>
  </si>
  <si>
    <t>02-471-1838</t>
  </si>
  <si>
    <t>투헤븐(2heaven)</t>
  </si>
  <si>
    <t>종로구 낙원동 133번지</t>
  </si>
  <si>
    <t>02-2237-2949</t>
  </si>
  <si>
    <t>태양장</t>
  </si>
  <si>
    <t>성동구 마장동 797번지 84호</t>
  </si>
  <si>
    <t>02-0294-8025</t>
  </si>
  <si>
    <t>윈저모텔</t>
  </si>
  <si>
    <t>성동구 도선동 29번지 1호 ,30호2필지</t>
  </si>
  <si>
    <t>0002-2299-2668</t>
  </si>
  <si>
    <t>트래드</t>
  </si>
  <si>
    <t>동대문구 장안동 373번지 3호</t>
  </si>
  <si>
    <t>02-2249-7777</t>
  </si>
  <si>
    <t>세림장여관</t>
  </si>
  <si>
    <t>동대문구 용두동 9번지 4호 (답십리길20)</t>
  </si>
  <si>
    <t>02-967-2792</t>
  </si>
  <si>
    <t>칠보장</t>
  </si>
  <si>
    <t>동대문구 전농동 620번지 43호</t>
  </si>
  <si>
    <t>02-969-7781</t>
  </si>
  <si>
    <t>호텔 마레(Mare)</t>
  </si>
  <si>
    <t>동대문구 답십리동 952번지 17호 1층</t>
  </si>
  <si>
    <t>02-2214-8886</t>
  </si>
  <si>
    <t>미라지</t>
  </si>
  <si>
    <t>강북구 수유동 90번지 4호</t>
  </si>
  <si>
    <t>02-980-4806</t>
  </si>
  <si>
    <t>야자(YaJa)</t>
  </si>
  <si>
    <t>강북구 미아동 160번지 26호</t>
  </si>
  <si>
    <t>02-980-1331</t>
  </si>
  <si>
    <t>이채</t>
  </si>
  <si>
    <t>서대문구 창천동 29번지 5호</t>
  </si>
  <si>
    <t>02-365-0801</t>
  </si>
  <si>
    <t>와이키키</t>
  </si>
  <si>
    <t>강서구 화곡동 899번지 30호</t>
  </si>
  <si>
    <t>02-2601-6113</t>
  </si>
  <si>
    <t>영등포구 영등포동3가 24번지 4호</t>
  </si>
  <si>
    <t>02-2069-1818</t>
  </si>
  <si>
    <t>발렌타인</t>
  </si>
  <si>
    <t>관악구 신림동 1433번지 20호</t>
  </si>
  <si>
    <t>02-872-3131</t>
  </si>
  <si>
    <t>목화장</t>
  </si>
  <si>
    <t>서초구 서초동 1601번지 9호</t>
  </si>
  <si>
    <t>02-584-7524</t>
  </si>
  <si>
    <t>펠리스</t>
  </si>
  <si>
    <t>강남구 역삼동 718번지 15호</t>
  </si>
  <si>
    <t>02-558-4737</t>
  </si>
  <si>
    <t>호텔엘앤에스</t>
  </si>
  <si>
    <t>중랑구 망우동 564번지 1호</t>
  </si>
  <si>
    <t>02-438-1800</t>
  </si>
  <si>
    <t>오렌지카운티</t>
  </si>
  <si>
    <t>서대문구 창천동 20번지 33호 20-68</t>
  </si>
  <si>
    <t>02-313-8718</t>
  </si>
  <si>
    <t>피아노</t>
  </si>
  <si>
    <t>서대문구 대현동 104번지 15호</t>
  </si>
  <si>
    <t>02-312-6994</t>
  </si>
  <si>
    <t>서초구 방배동 768번지 17호</t>
  </si>
  <si>
    <t>02-599-1568</t>
  </si>
  <si>
    <t>시네마모텔</t>
  </si>
  <si>
    <t>서초구 서초동 1554번지 12호 외1필지</t>
  </si>
  <si>
    <t>02-3472-8916</t>
  </si>
  <si>
    <t>공원관광호텔</t>
  </si>
  <si>
    <t>강서구 화곡동 371번지 47호</t>
  </si>
  <si>
    <t>02-2602-1006</t>
  </si>
  <si>
    <t>삼성모텔</t>
  </si>
  <si>
    <t>종로구 관철동 23번지</t>
  </si>
  <si>
    <t>02-2266-8164</t>
  </si>
  <si>
    <t>호텔아비숑</t>
  </si>
  <si>
    <t>종로구 운니동 37번지 2호</t>
  </si>
  <si>
    <t>02-741-9906</t>
  </si>
  <si>
    <t>명동비즈</t>
  </si>
  <si>
    <t>중구 을지로3가 335번지 2호</t>
  </si>
  <si>
    <t>02-2266-1555</t>
  </si>
  <si>
    <t>파크웨이여관</t>
  </si>
  <si>
    <t>광진구 중곡동 131번지 5호</t>
  </si>
  <si>
    <t>02-444-3114</t>
  </si>
  <si>
    <t>호텔쉴</t>
  </si>
  <si>
    <t>광진구 군자동 473번지 21호 ,22</t>
  </si>
  <si>
    <t>02-466-3330</t>
  </si>
  <si>
    <t>천일장</t>
  </si>
  <si>
    <t>동대문구 신설동 117번지 24호 (도서관길20)</t>
  </si>
  <si>
    <t>02-2234-9331</t>
  </si>
  <si>
    <t>호텔벤</t>
  </si>
  <si>
    <t>강남구 역삼동 718번지 28호</t>
  </si>
  <si>
    <t>02-552-1452</t>
  </si>
  <si>
    <t>밀라노여관</t>
  </si>
  <si>
    <t>강남구 역삼동 826번지 32호</t>
  </si>
  <si>
    <t>02-552-1259</t>
  </si>
  <si>
    <t>호텔아나</t>
  </si>
  <si>
    <t>강남구 역삼동 719번지 12호</t>
  </si>
  <si>
    <t>02-508-8366</t>
  </si>
  <si>
    <t>HOTEL CASA</t>
  </si>
  <si>
    <t>송파구 방이동 42번지 6호</t>
  </si>
  <si>
    <t>02-412-3535</t>
  </si>
  <si>
    <t>강동구 길동 386번지 7호</t>
  </si>
  <si>
    <t>02-473-1188</t>
  </si>
  <si>
    <t>모텔PX</t>
  </si>
  <si>
    <t>영등포구 영등포동1가 118번지</t>
  </si>
  <si>
    <t>02-2636-2412</t>
  </si>
  <si>
    <t>사월호텔</t>
  </si>
  <si>
    <t>강남구 역삼동 720번지 12호</t>
  </si>
  <si>
    <t>02-3452-4900</t>
  </si>
  <si>
    <t>호텔비엔더블유(BNW)</t>
  </si>
  <si>
    <t>송파구 방이동 37번지 5호</t>
  </si>
  <si>
    <t>02-417-3535</t>
  </si>
  <si>
    <t>파레스호텔</t>
  </si>
  <si>
    <t>중구 회현동1가 92번지 6호</t>
  </si>
  <si>
    <t>02-777-7731</t>
  </si>
  <si>
    <t>써클호텔</t>
  </si>
  <si>
    <t>마포구 합정동 382번지 17호</t>
  </si>
  <si>
    <t>02-338-0018</t>
  </si>
  <si>
    <t>에어포트관광호텔</t>
  </si>
  <si>
    <t>강서구 공항동 11번지 21호</t>
  </si>
  <si>
    <t>02-2662-1113</t>
  </si>
  <si>
    <t>호텔지</t>
  </si>
  <si>
    <t>강남구 논현동 56번지 21호</t>
  </si>
  <si>
    <t>02-542-1511</t>
  </si>
  <si>
    <t>르네상스호텔</t>
  </si>
  <si>
    <t>관악구 신림동 1422번지 34호</t>
  </si>
  <si>
    <t>02-878-1055</t>
  </si>
  <si>
    <t>짬호텔</t>
  </si>
  <si>
    <t>서초구 서초동 1589번지 11호 2층~6층</t>
  </si>
  <si>
    <t>종로구 효제동 192번지</t>
  </si>
  <si>
    <t>02-747-8869</t>
  </si>
  <si>
    <t>미조모텔</t>
  </si>
  <si>
    <t>중구 충무로2가 66번지 9호</t>
  </si>
  <si>
    <t>02-778-6080</t>
  </si>
  <si>
    <t>아이린시티</t>
  </si>
  <si>
    <t>중구 북창동 104번지 3~4층</t>
  </si>
  <si>
    <t>파라다이스</t>
  </si>
  <si>
    <t>성동구 도선동 138번지 0호 142,143</t>
  </si>
  <si>
    <t>02-2296-2905</t>
  </si>
  <si>
    <t>엘</t>
  </si>
  <si>
    <t>성동구 용답동 228번지 8호</t>
  </si>
  <si>
    <t>02-2213-0360</t>
  </si>
  <si>
    <t>M.칼라스</t>
  </si>
  <si>
    <t>광진구 구의동 54번지 21호</t>
  </si>
  <si>
    <t>02-447-0035</t>
  </si>
  <si>
    <t>화양장여관</t>
  </si>
  <si>
    <t>광진구 자양동 7번지 43호</t>
  </si>
  <si>
    <t>02-464-7551</t>
  </si>
  <si>
    <t>쌍마장</t>
  </si>
  <si>
    <t>동대문구 답십리동 488번지 327호 (전농로12)</t>
  </si>
  <si>
    <t>02-2242-6014</t>
  </si>
  <si>
    <t>태능장</t>
  </si>
  <si>
    <t>중랑구 묵동 238번지 12호</t>
  </si>
  <si>
    <t>02-973-5526</t>
  </si>
  <si>
    <t>로데오모텔</t>
  </si>
  <si>
    <t>중랑구 면목동 617번지 7호</t>
  </si>
  <si>
    <t>02-2207-0893</t>
  </si>
  <si>
    <t>써클</t>
  </si>
  <si>
    <t>강북구 번동 449번지 20호 (화계사길 86-5)</t>
  </si>
  <si>
    <t>02-0996-7101</t>
  </si>
  <si>
    <t>다이너스모텔</t>
  </si>
  <si>
    <t>강북구 수유동 7번지 14호</t>
  </si>
  <si>
    <t>02-991-3401</t>
  </si>
  <si>
    <t>솔리드 모텔</t>
  </si>
  <si>
    <t>강북구 번동 418번지 5호</t>
  </si>
  <si>
    <t>02-991-7476</t>
  </si>
  <si>
    <t>베르사유</t>
  </si>
  <si>
    <t>도봉구 창동 14번지 2호</t>
  </si>
  <si>
    <t>02-998-9092</t>
  </si>
  <si>
    <t>이프모텔</t>
  </si>
  <si>
    <t>노원구 상계동 706번지 1호</t>
  </si>
  <si>
    <t>02-933-2603</t>
  </si>
  <si>
    <t>뉴스타모텔</t>
  </si>
  <si>
    <t>은평구 대조동 15번지 126호</t>
  </si>
  <si>
    <t>02-387-2277</t>
  </si>
  <si>
    <t>이젠모텔</t>
  </si>
  <si>
    <t>서대문구 창천동 20번지 38호</t>
  </si>
  <si>
    <t>02-392-9700</t>
  </si>
  <si>
    <t>프로방스</t>
  </si>
  <si>
    <t>강서구 화곡동 899번지 31호</t>
  </si>
  <si>
    <t>02-2606-8878</t>
  </si>
  <si>
    <t>일쏠레</t>
  </si>
  <si>
    <t>강서구 화곡동 928번지 33호</t>
  </si>
  <si>
    <t>02-2699-4607</t>
  </si>
  <si>
    <t>프로포즈</t>
  </si>
  <si>
    <t>강서구 화곡동 1116번지 2호</t>
  </si>
  <si>
    <t>02-2604-8919</t>
  </si>
  <si>
    <t>강서구 화곡동 924번지 24호</t>
  </si>
  <si>
    <t>02-2698-7407</t>
  </si>
  <si>
    <t>호텔아미고스(HOTEL AMIGOS)</t>
  </si>
  <si>
    <t>강서구 공항동 42번지 10호</t>
  </si>
  <si>
    <t>02-2663-1311</t>
  </si>
  <si>
    <t>큐</t>
  </si>
  <si>
    <t>영등포구 영등포동3가 22번지 4호</t>
  </si>
  <si>
    <t>모텔 "그곳에"</t>
  </si>
  <si>
    <t>영등포구 영등포동3가 21번지 13호</t>
  </si>
  <si>
    <t>호텔야자 키친</t>
  </si>
  <si>
    <t>관악구 신림동 1422번지 8호</t>
  </si>
  <si>
    <t>02-884-1888</t>
  </si>
  <si>
    <t>메트로21</t>
  </si>
  <si>
    <t>관악구 남현동 602번지 14호</t>
  </si>
  <si>
    <t>02-588-1146</t>
  </si>
  <si>
    <t>프린스빌</t>
  </si>
  <si>
    <t>관악구 신림동 1426번지 8호</t>
  </si>
  <si>
    <t>02-888-2848</t>
  </si>
  <si>
    <t>마레</t>
  </si>
  <si>
    <t>강남구 역삼동 826번지 45호</t>
  </si>
  <si>
    <t>02-566-7514</t>
  </si>
  <si>
    <t>톰지</t>
  </si>
  <si>
    <t>강남구 역삼동 718번지 12호</t>
  </si>
  <si>
    <t>02-3454-0666</t>
  </si>
  <si>
    <t>SM호텔</t>
  </si>
  <si>
    <t>강남구 삼성동 142번지 13호</t>
  </si>
  <si>
    <t>02-562-3362</t>
  </si>
  <si>
    <t>벨라지오</t>
  </si>
  <si>
    <t>송파구 방이동 50번지 10호</t>
  </si>
  <si>
    <t>02-418-9231</t>
  </si>
  <si>
    <t>호텔짬</t>
  </si>
  <si>
    <t>송파구 방이동 24번지 12호</t>
  </si>
  <si>
    <t>02-3431-0367</t>
  </si>
  <si>
    <t>홀리데이</t>
  </si>
  <si>
    <t>송파구 방이동 50번지 1호</t>
  </si>
  <si>
    <t>02-417-1520</t>
  </si>
  <si>
    <t>호텔올림포스</t>
  </si>
  <si>
    <t>강동구 천호동 323번지 5호</t>
  </si>
  <si>
    <t>02-0484-0357</t>
  </si>
  <si>
    <t>트리플알(triple-R)</t>
  </si>
  <si>
    <t>강동구 길동 387번지 4호</t>
  </si>
  <si>
    <t>02-488-2552</t>
  </si>
  <si>
    <t>라벤더</t>
  </si>
  <si>
    <t>강동구 천호동 427번지 4호</t>
  </si>
  <si>
    <t>02-472-8840</t>
  </si>
  <si>
    <t>그린힐</t>
  </si>
  <si>
    <t>강동구 길동 416번지 17호</t>
  </si>
  <si>
    <t>02-475-2351</t>
  </si>
  <si>
    <t>힙호텔</t>
  </si>
  <si>
    <t>서대문구 대현동 104번지 56호</t>
  </si>
  <si>
    <t>02-312-0400</t>
  </si>
  <si>
    <t>렉시</t>
  </si>
  <si>
    <t>서대문구 창천동 29번지 55호</t>
  </si>
  <si>
    <t>02-363-4700</t>
  </si>
  <si>
    <t>서울모텔</t>
  </si>
  <si>
    <t>관악구 봉천동 868번지 3호</t>
  </si>
  <si>
    <t>02-878-9881</t>
  </si>
  <si>
    <t>ZIP MOTEL</t>
  </si>
  <si>
    <t>관악구 봉천동 856번지 8호</t>
  </si>
  <si>
    <t>02-887-9961</t>
  </si>
  <si>
    <t>상상 호텔</t>
  </si>
  <si>
    <t>관악구 봉천동 854번지 3호</t>
  </si>
  <si>
    <t>02-888-3252</t>
  </si>
  <si>
    <t>뷰티모텔</t>
  </si>
  <si>
    <t>관악구 남현동 602번지 3호</t>
  </si>
  <si>
    <t>02-3474-5633</t>
  </si>
  <si>
    <t>쉐이리궁 호텔</t>
  </si>
  <si>
    <t>서초구 서초동 1591번지 8호</t>
  </si>
  <si>
    <t>02-581-9200</t>
  </si>
  <si>
    <t>오슬로모텔</t>
  </si>
  <si>
    <t>서초구 서초동 1593번지 14호</t>
  </si>
  <si>
    <t>02-3471-3998</t>
  </si>
  <si>
    <t>서초구 서초동 1592번지 5호</t>
  </si>
  <si>
    <t>비발디</t>
  </si>
  <si>
    <t>서초구 서초동 1337번지 18호</t>
  </si>
  <si>
    <t>02-597-2100</t>
  </si>
  <si>
    <t>아드리게호텔</t>
  </si>
  <si>
    <t>강남구 역삼동 718번지 13호</t>
  </si>
  <si>
    <t>라자</t>
  </si>
  <si>
    <t>송파구 방이동 28번지 5호</t>
  </si>
  <si>
    <t>02-413-8630</t>
  </si>
  <si>
    <t>탐로빈</t>
  </si>
  <si>
    <t>송파구 방이동 36번지 6호</t>
  </si>
  <si>
    <t>02-413-5959</t>
  </si>
  <si>
    <t>윈</t>
  </si>
  <si>
    <t>강동구 길동 387번지 11호</t>
  </si>
  <si>
    <t>02-472-8790</t>
  </si>
  <si>
    <t>녹스 부띠끄 관광호텔</t>
  </si>
  <si>
    <t>강남구 역삼동 677번지 13호</t>
  </si>
  <si>
    <t>02-3454-1888</t>
  </si>
  <si>
    <t>뉴월드</t>
  </si>
  <si>
    <t>용산구 남영동 42번지 0호</t>
  </si>
  <si>
    <t>02-0793-9332</t>
  </si>
  <si>
    <t>밀라노</t>
  </si>
  <si>
    <t>성동구 도선동 2번지 1호</t>
  </si>
  <si>
    <t>02-0296-2183</t>
  </si>
  <si>
    <t>앰프리호텔</t>
  </si>
  <si>
    <t>동대문구 장안동 373번지 2호 (장한로97)</t>
  </si>
  <si>
    <t>02-2242-2431</t>
  </si>
  <si>
    <t>아이비모텔</t>
  </si>
  <si>
    <t>성북구 동선동1가 92번지 7호</t>
  </si>
  <si>
    <t>02-924-2335</t>
  </si>
  <si>
    <t>호텔굳타임</t>
  </si>
  <si>
    <t>서대문구 대현동 104번지 41호</t>
  </si>
  <si>
    <t>02-364-0535</t>
  </si>
  <si>
    <t>양천구 신정동 898번지 11호</t>
  </si>
  <si>
    <t>02-2695-3344</t>
  </si>
  <si>
    <t>호텔야자(YaJa)</t>
  </si>
  <si>
    <t>영등포구 영등포동3가 2번지 3호</t>
  </si>
  <si>
    <t>02-2678-7400</t>
  </si>
  <si>
    <t>호텔갤럭시투어</t>
  </si>
  <si>
    <t>영등포구 영등포동3가 26번지 2호</t>
  </si>
  <si>
    <t>02-2633-1020</t>
  </si>
  <si>
    <t>동작구 사당동 1019번지 19호</t>
  </si>
  <si>
    <t>02-0582-8462</t>
  </si>
  <si>
    <t>V호텔</t>
  </si>
  <si>
    <t>관악구 봉천동 854번지 15호</t>
  </si>
  <si>
    <t>02-888-2300</t>
  </si>
  <si>
    <t>아이엠티호텔</t>
  </si>
  <si>
    <t>강남구 역삼동 831번지 8호</t>
  </si>
  <si>
    <t>02-564-7486</t>
  </si>
  <si>
    <t>캘리포니아여관</t>
  </si>
  <si>
    <t>강남구 삼성동 142번지 12호</t>
  </si>
  <si>
    <t>02-555-0027</t>
  </si>
  <si>
    <t>아이엠아이</t>
  </si>
  <si>
    <t>강남구 역삼동 718번지 18호</t>
  </si>
  <si>
    <t>02-3453-4305</t>
  </si>
  <si>
    <t>호텔더디자이너스 종로</t>
  </si>
  <si>
    <t>종로구 관수동 14번지 1호</t>
  </si>
  <si>
    <t>02-0279-1766</t>
  </si>
  <si>
    <t>힐하우스 호텔</t>
  </si>
  <si>
    <t>중구 회현동1가 133번지 1호</t>
  </si>
  <si>
    <t>02-777-8135</t>
  </si>
  <si>
    <t>Y호텔</t>
  </si>
  <si>
    <t>마포구 노고산동 106번지 46호</t>
  </si>
  <si>
    <t>크로싱호텔</t>
  </si>
  <si>
    <t>강서구 화곡동 905번지 45호</t>
  </si>
  <si>
    <t>02-2699-9116</t>
  </si>
  <si>
    <t>칸쿤</t>
  </si>
  <si>
    <t>서초구 서초동 1595번지 12호 (1~9층)</t>
  </si>
  <si>
    <t>02-587-6545</t>
  </si>
  <si>
    <t>자스민호텔</t>
  </si>
  <si>
    <t>서초구 서초동 1595번지 5호</t>
  </si>
  <si>
    <t>02-3487-1700</t>
  </si>
  <si>
    <t>호텔야자(홍대점)</t>
  </si>
  <si>
    <t>마포구 서교동 377번지 1호</t>
  </si>
  <si>
    <t>02-334-2404</t>
  </si>
  <si>
    <t>바고관광호텔</t>
  </si>
  <si>
    <t>강동구 천호동 324번지 39호</t>
  </si>
  <si>
    <t>02-478-2575</t>
  </si>
  <si>
    <t>호텔 그라모스 서울강남</t>
  </si>
  <si>
    <t>강남구 역삼동 677번지 21호</t>
  </si>
  <si>
    <t>02-569-2121</t>
  </si>
  <si>
    <t>호텔앳홈</t>
  </si>
  <si>
    <t>종로구 연지동 200번지</t>
  </si>
  <si>
    <t>02-762-4311</t>
  </si>
  <si>
    <t>호텔 도로</t>
  </si>
  <si>
    <t>용산구 이태원동 124번지 3호</t>
  </si>
  <si>
    <t>02-749-6525</t>
  </si>
  <si>
    <t>올모텔</t>
  </si>
  <si>
    <t>성동구 도선동 100번지</t>
  </si>
  <si>
    <t>02-2298-0477</t>
  </si>
  <si>
    <t>샤미소</t>
  </si>
  <si>
    <t>성북구 동선동1가 88번지 1호</t>
  </si>
  <si>
    <t>02-953-3231</t>
  </si>
  <si>
    <t>아테네 호텔</t>
  </si>
  <si>
    <t>강북구 수유동 104번지 2호 (화계사길 99-8)</t>
  </si>
  <si>
    <t>02-980-0066</t>
  </si>
  <si>
    <t>아비숑</t>
  </si>
  <si>
    <t>은평구 대조동 15번지 49호</t>
  </si>
  <si>
    <t>02-352-7571</t>
  </si>
  <si>
    <t>코코레지던스</t>
  </si>
  <si>
    <t>마포구 노고산동 54번지 90호</t>
  </si>
  <si>
    <t>02-0322-1311</t>
  </si>
  <si>
    <t>첼로모텔</t>
  </si>
  <si>
    <t>금천구 가산동 139번지 26호 [먹거리길 13]</t>
  </si>
  <si>
    <t>02-865-7878</t>
  </si>
  <si>
    <t>에팰-준 모텔</t>
  </si>
  <si>
    <t>금천구 가산동 139번지 25호 [먹거리길 13-1]</t>
  </si>
  <si>
    <t>02-852-8883</t>
  </si>
  <si>
    <t>더 문(the Moon)</t>
  </si>
  <si>
    <t>영등포구 영등포동3가 17번지 9호</t>
  </si>
  <si>
    <t>웰</t>
  </si>
  <si>
    <t>관악구 신림동 1423번지 17호</t>
  </si>
  <si>
    <t>02-873-8195</t>
  </si>
  <si>
    <t>렘파트</t>
  </si>
  <si>
    <t>관악구 남현동 602번지 13호</t>
  </si>
  <si>
    <t>02-597-8890</t>
  </si>
  <si>
    <t>W</t>
  </si>
  <si>
    <t>관악구 남현동 602번지 15호</t>
  </si>
  <si>
    <t>02-585-0588</t>
  </si>
  <si>
    <t>파라오모텔</t>
  </si>
  <si>
    <t>관악구 신림동 1426번지 9호</t>
  </si>
  <si>
    <t>02-872-3191</t>
  </si>
  <si>
    <t>노블레스</t>
  </si>
  <si>
    <t>강남구 역삼동 642번지 2호</t>
  </si>
  <si>
    <t>02-558-1202</t>
  </si>
  <si>
    <t>비지니스호텔 케이프타운</t>
  </si>
  <si>
    <t>강남구 삼성동 142번지 24호</t>
  </si>
  <si>
    <t>02-2051-2091</t>
  </si>
  <si>
    <t>줌</t>
  </si>
  <si>
    <t>송파구 삼전동 131번지 2호</t>
  </si>
  <si>
    <t>02-0414-0266</t>
  </si>
  <si>
    <t>호텔머니</t>
  </si>
  <si>
    <t>송파구 방이동 42번지 8호</t>
  </si>
  <si>
    <t>02-3432-7025</t>
  </si>
  <si>
    <t>케이모텔</t>
  </si>
  <si>
    <t>강동구 천호동 427번지 29호</t>
  </si>
  <si>
    <t>02-487-3292</t>
  </si>
  <si>
    <t>호텔썬비</t>
  </si>
  <si>
    <t>종로구 관훈동 198번지 11호</t>
  </si>
  <si>
    <t>02-737-8857</t>
  </si>
  <si>
    <t>시네마호텔</t>
  </si>
  <si>
    <t>성북구 동선동5가 19번지</t>
  </si>
  <si>
    <t>02-927-3366</t>
  </si>
  <si>
    <t>남경장호텔</t>
  </si>
  <si>
    <t>마포구 합정동 382번지 21호</t>
  </si>
  <si>
    <t>02-0333-0071</t>
  </si>
  <si>
    <t>서호호텔</t>
  </si>
  <si>
    <t>서초구 서초동 1309번지 6호</t>
  </si>
  <si>
    <t>02-3481-0086</t>
  </si>
  <si>
    <t>조이모텔</t>
  </si>
  <si>
    <t>서초구 서초동 1590번지 8호</t>
  </si>
  <si>
    <t>맨하탄호텔</t>
  </si>
  <si>
    <t>강남구 삼성동 144번지 6호 지상3,4,5층</t>
  </si>
  <si>
    <t>송파구 잠실동 182번지</t>
  </si>
  <si>
    <t>02-2203-1700</t>
  </si>
  <si>
    <t>플러스호텔</t>
  </si>
  <si>
    <t>강동구 천호동 429번지 9호</t>
  </si>
  <si>
    <t>02-477-8330</t>
  </si>
  <si>
    <t>종로구 관수동 140번지</t>
  </si>
  <si>
    <t>02-2266-9700</t>
  </si>
  <si>
    <t>헤나모텔</t>
  </si>
  <si>
    <t>광진구 중곡동 117번지 6호</t>
  </si>
  <si>
    <t>02-452-6727</t>
  </si>
  <si>
    <t>대하장여관</t>
  </si>
  <si>
    <t>광진구 광장동 241번지 1호</t>
  </si>
  <si>
    <t>02-456-4085</t>
  </si>
  <si>
    <t>HOTEL ZAM</t>
  </si>
  <si>
    <t>동대문구 장안동 345번지 12호 (장평15길21)</t>
  </si>
  <si>
    <t>02-2243-1666</t>
  </si>
  <si>
    <t>쉼 호텔</t>
  </si>
  <si>
    <t>동대문구 장안동 345번지 8호 (장평15길9-1)</t>
  </si>
  <si>
    <t>02-2242-2101</t>
  </si>
  <si>
    <t>호텔파라오</t>
  </si>
  <si>
    <t>성북구 삼선동4가 351번지 1호 ,2</t>
  </si>
  <si>
    <t>02-921-3533</t>
  </si>
  <si>
    <t>파레스</t>
  </si>
  <si>
    <t>강북구 수유동 89번지 1호</t>
  </si>
  <si>
    <t>02-988-4483</t>
  </si>
  <si>
    <t>시네마</t>
  </si>
  <si>
    <t>노원구 공릉동 670번지 8호</t>
  </si>
  <si>
    <t>02-975-1911</t>
  </si>
  <si>
    <t>은하장</t>
  </si>
  <si>
    <t>금천구 독산동 287번지 13호</t>
  </si>
  <si>
    <t>02-864-3586</t>
  </si>
  <si>
    <t>진미선 모텔</t>
  </si>
  <si>
    <t>서초구 잠원동 21번지 3호 ,4호 4층, 5층</t>
  </si>
  <si>
    <t>호텔베리식스</t>
  </si>
  <si>
    <t>강남구 역삼동 720번지 10호</t>
  </si>
  <si>
    <t>02-508-3002</t>
  </si>
  <si>
    <t>모텔 시안</t>
  </si>
  <si>
    <t>송파구 잠실동 184번지 18호</t>
  </si>
  <si>
    <t>02-421-7077</t>
  </si>
  <si>
    <t>씨에스타</t>
  </si>
  <si>
    <t>송파구 방이동 34번지 1호</t>
  </si>
  <si>
    <t>02-0420-3652</t>
  </si>
  <si>
    <t>아이엠티투(IMT2)호텔</t>
  </si>
  <si>
    <t>강동구 길동 387번지 7호</t>
  </si>
  <si>
    <t>02-483-0942</t>
  </si>
  <si>
    <t>시티파크호텔</t>
  </si>
  <si>
    <t>종로구 운니동 24번지 1호</t>
  </si>
  <si>
    <t>02-744-4197</t>
  </si>
  <si>
    <t>호텔 더 디자이너스 서초</t>
  </si>
  <si>
    <t>서초구 서초동 1584번지 6호</t>
  </si>
  <si>
    <t>02-522-7757</t>
  </si>
  <si>
    <t>프린스</t>
  </si>
  <si>
    <t>강남구 대치동 890번지 40호</t>
  </si>
  <si>
    <t>02 5-46 5-131</t>
  </si>
  <si>
    <t>호텔자자(ZAza)</t>
  </si>
  <si>
    <t>송파구 방이동 46번지 3호</t>
  </si>
  <si>
    <t>02-3432-4841</t>
  </si>
  <si>
    <t>뉴부림관광호텔</t>
  </si>
  <si>
    <t>동대문구 전농동 620번지 27호 (청량리역2길21)</t>
  </si>
  <si>
    <t>02-962-0021</t>
  </si>
  <si>
    <t>트리아관광호텔</t>
  </si>
  <si>
    <t>강남구 역삼동 677번지 11호</t>
  </si>
  <si>
    <t>02-553-2471</t>
  </si>
  <si>
    <t>누누모텔</t>
  </si>
  <si>
    <t>종로구 낙원동 180번지</t>
  </si>
  <si>
    <t>02-766-2121</t>
  </si>
  <si>
    <t>은산장여관</t>
  </si>
  <si>
    <t>성동구 용답동 68번지 2호</t>
  </si>
  <si>
    <t>02-2246-3908</t>
  </si>
  <si>
    <t>삼호파크</t>
  </si>
  <si>
    <t>동대문구 답십리동 493번지 3호 (천호대로137)</t>
  </si>
  <si>
    <t>02-2214-5611</t>
  </si>
  <si>
    <t>동대문구 장안동 364번지 4호</t>
  </si>
  <si>
    <t>02-2214-7342</t>
  </si>
  <si>
    <t>(주)동호통상 로데오점</t>
  </si>
  <si>
    <t>성북구 동선동4가 85번지</t>
  </si>
  <si>
    <t>02-919-1761</t>
  </si>
  <si>
    <t>알(R)</t>
  </si>
  <si>
    <t>성북구 동선동4가 81번지 2호</t>
  </si>
  <si>
    <t>02-0923-2900</t>
  </si>
  <si>
    <t>파티오</t>
  </si>
  <si>
    <t>강북구 번동 446번지 6호</t>
  </si>
  <si>
    <t>02-994-8270</t>
  </si>
  <si>
    <t>거기모텔</t>
  </si>
  <si>
    <t>강서구 화곡동 901번지 25호</t>
  </si>
  <si>
    <t>02-2696-5201</t>
  </si>
  <si>
    <t>엠투(M2)</t>
  </si>
  <si>
    <t>동작구 상도동 183번지 26호 외1필지</t>
  </si>
  <si>
    <t>02-822-5432</t>
  </si>
  <si>
    <t>강남구 신사동 505번지 4호</t>
  </si>
  <si>
    <t>02-543-3805</t>
  </si>
  <si>
    <t>호텔 시애틀</t>
  </si>
  <si>
    <t>강남구 역삼동 826번지 41호</t>
  </si>
  <si>
    <t>02-552-1988</t>
  </si>
  <si>
    <t>WE2</t>
  </si>
  <si>
    <t>송파구 잠실동 176번지 10호</t>
  </si>
  <si>
    <t>02-415-6085</t>
  </si>
  <si>
    <t>유니모텔</t>
  </si>
  <si>
    <t>강동구 천호동 416번지 10호</t>
  </si>
  <si>
    <t>02-476-5575</t>
  </si>
  <si>
    <t>호텔 더 매트</t>
  </si>
  <si>
    <t>강남구 역삼동 720번지 16호</t>
  </si>
  <si>
    <t>0002-0561-8070</t>
  </si>
  <si>
    <t>모로코</t>
  </si>
  <si>
    <t>송파구 방이동 47번지 8호</t>
  </si>
  <si>
    <t>02-419-1001</t>
  </si>
  <si>
    <t>더뷰</t>
  </si>
  <si>
    <t>송파구 방이동 42번지 1호</t>
  </si>
  <si>
    <t>02-412-5757</t>
  </si>
  <si>
    <t>신신호텔 II</t>
  </si>
  <si>
    <t>중구 북창동 93번지 43호 신신호텔 II 지1층~7층</t>
  </si>
  <si>
    <t>성동구 도선동 144번지 0호</t>
  </si>
  <si>
    <t>02-2294-9320</t>
  </si>
  <si>
    <t>다니엘 캄파넬라</t>
  </si>
  <si>
    <t>강북구 번동 446번지 48호</t>
  </si>
  <si>
    <t>02-906-6382</t>
  </si>
  <si>
    <t>연모텔</t>
  </si>
  <si>
    <t>강북구 번동 449번지 15호</t>
  </si>
  <si>
    <t>02-994-7966</t>
  </si>
  <si>
    <t>시안모텔</t>
  </si>
  <si>
    <t>은평구 대조동 15번지 136호</t>
  </si>
  <si>
    <t>02-356-7615</t>
  </si>
  <si>
    <t>쟈스민 모텔</t>
  </si>
  <si>
    <t>영등포구 영등포동3가 23번지</t>
  </si>
  <si>
    <t>02-2637-1066</t>
  </si>
  <si>
    <t>클리오</t>
  </si>
  <si>
    <t>관악구 봉천동 868번지 16호</t>
  </si>
  <si>
    <t>02-885-3331</t>
  </si>
  <si>
    <t>다이나모텔</t>
  </si>
  <si>
    <t>관악구 남현동 602번지 2호</t>
  </si>
  <si>
    <t>02-522-3644</t>
  </si>
  <si>
    <t>아마레호텔</t>
  </si>
  <si>
    <t>강남구 역삼동 776번지 19호</t>
  </si>
  <si>
    <t>02-555-0343</t>
  </si>
  <si>
    <t>호텔꾸띠</t>
  </si>
  <si>
    <t>강남구 대치동 890번지 27호</t>
  </si>
  <si>
    <t>02-567-5515</t>
  </si>
  <si>
    <t>강남구 역삼동 677번지 14호</t>
  </si>
  <si>
    <t>02 5-67 0-659</t>
  </si>
  <si>
    <t>맥스</t>
  </si>
  <si>
    <t>강남구 역삼동 677번지 19호</t>
  </si>
  <si>
    <t>02-558-3180</t>
  </si>
  <si>
    <t>렉시호텔</t>
  </si>
  <si>
    <t>강남구 역삼동 735번지 27호</t>
  </si>
  <si>
    <t>02-554-5559</t>
  </si>
  <si>
    <t>송파구 방이동 39번지 4호</t>
  </si>
  <si>
    <t>02-412-8866</t>
  </si>
  <si>
    <t>세르빌</t>
  </si>
  <si>
    <t>송파구 방이동 47번지 6호</t>
  </si>
  <si>
    <t>02-416-4161</t>
  </si>
  <si>
    <t>송파구 방이동 37번지 3호 외 1필지</t>
  </si>
  <si>
    <t>02-415-8723</t>
  </si>
  <si>
    <t>청수장여관</t>
  </si>
  <si>
    <t>강동구 천호동 452번지 3호</t>
  </si>
  <si>
    <t>02-478-5203</t>
  </si>
  <si>
    <t>K(케이)</t>
  </si>
  <si>
    <t>관악구 봉천동 867번지 14호</t>
  </si>
  <si>
    <t>02-888-0233</t>
  </si>
  <si>
    <t>리즈모텔</t>
  </si>
  <si>
    <t>서초구 서초동 1574번지 8호</t>
  </si>
  <si>
    <t>02-582-2622</t>
  </si>
  <si>
    <t>로미오모텔</t>
  </si>
  <si>
    <t>서초구 서초동 1584번지 8호</t>
  </si>
  <si>
    <t>중랑구 상봉동 89번지 3호</t>
  </si>
  <si>
    <t>02-493-1100</t>
  </si>
  <si>
    <t>티제이</t>
  </si>
  <si>
    <t>강서구 외발산동 215번지 외1필지</t>
  </si>
  <si>
    <t>02-2662-6118</t>
  </si>
  <si>
    <t>드어반관광호텔</t>
  </si>
  <si>
    <t>강서구 화곡동 904번지 6호</t>
  </si>
  <si>
    <t>종로구 낙원동 84번지</t>
  </si>
  <si>
    <t>02-3676-9664</t>
  </si>
  <si>
    <t>프렌드노블모텔</t>
  </si>
  <si>
    <t>용산구 한남동 657번지 104호</t>
  </si>
  <si>
    <t>02-790-7484</t>
  </si>
  <si>
    <t>애니텔</t>
  </si>
  <si>
    <t>도봉구 창동 4번지 1호</t>
  </si>
  <si>
    <t>02-990-5566</t>
  </si>
  <si>
    <t>베네치아모텔</t>
  </si>
  <si>
    <t>은평구 응암동 354번지 5호</t>
  </si>
  <si>
    <t>02-375-3570</t>
  </si>
  <si>
    <t>호텔반디</t>
  </si>
  <si>
    <t>금천구 시흥동 888번지 14호 [대명시장2길 16]</t>
  </si>
  <si>
    <t>02-803-4334</t>
  </si>
  <si>
    <t>모텔캐슬</t>
  </si>
  <si>
    <t>금천구 가산동 140번지 31호 외1필지 [먹거리길 27-1]</t>
  </si>
  <si>
    <t>02-837-0996</t>
  </si>
  <si>
    <t>호텔 YAJA</t>
  </si>
  <si>
    <t>관악구 신림동 1423번지 30호</t>
  </si>
  <si>
    <t>02-877-3300</t>
  </si>
  <si>
    <t>둘로스 호텔</t>
  </si>
  <si>
    <t>종로구 관수동 112번지</t>
  </si>
  <si>
    <t>02-2266-2244</t>
  </si>
  <si>
    <t>IMT1(아이엠티원)모텔</t>
  </si>
  <si>
    <t>서초구 서초동 1591번지 7호</t>
  </si>
  <si>
    <t>02-584-2829</t>
  </si>
  <si>
    <t>쏠 호텔</t>
  </si>
  <si>
    <t>송파구 방이동 49번지 2호</t>
  </si>
  <si>
    <t>02-420-2400</t>
  </si>
  <si>
    <t>골든파크장</t>
  </si>
  <si>
    <t>종로구 창신동 415번지 1호</t>
  </si>
  <si>
    <t>02-762-3702</t>
  </si>
  <si>
    <t>노블레스 모텔</t>
  </si>
  <si>
    <t>은평구 대조동 15번지 52호</t>
  </si>
  <si>
    <t>02-356-7947</t>
  </si>
  <si>
    <t>모텔타임</t>
  </si>
  <si>
    <t>강서구 화곡동 924번지 1호</t>
  </si>
  <si>
    <t>02-2691-7930</t>
  </si>
  <si>
    <t>쎄비앙</t>
  </si>
  <si>
    <t>구로구 오류동 59번지 37호</t>
  </si>
  <si>
    <t>02-2614-6297</t>
  </si>
  <si>
    <t>비엔엔</t>
  </si>
  <si>
    <t>강남구 역삼동 826번지 46호</t>
  </si>
  <si>
    <t>02-555-7072</t>
  </si>
  <si>
    <t>가을</t>
  </si>
  <si>
    <t>서대문구 창천동 29번지 41호 42</t>
  </si>
  <si>
    <t>02-393-3990</t>
  </si>
  <si>
    <t>가야호텔</t>
  </si>
  <si>
    <t>강남구 삼성동 144번지 12호</t>
  </si>
  <si>
    <t>02-553-1471</t>
  </si>
  <si>
    <t>호텔 디아망</t>
  </si>
  <si>
    <t>강서구 외발산동 280번지 1호</t>
  </si>
  <si>
    <t>02-2666-0157</t>
  </si>
  <si>
    <t>호텔누누</t>
  </si>
  <si>
    <t>종로구 낙원동 181,183번지</t>
  </si>
  <si>
    <t>리조트모텔</t>
  </si>
  <si>
    <t>동대문구 장안동 372번지 12호 (장한로107)</t>
  </si>
  <si>
    <t>02-2242-4501</t>
  </si>
  <si>
    <t>샘터텔</t>
  </si>
  <si>
    <t>동대문구 전농동 622번지 1호 4층</t>
  </si>
  <si>
    <t>02-968-9008</t>
  </si>
  <si>
    <t>탑텔</t>
  </si>
  <si>
    <t>성북구 동소문동5가 59번지 4호</t>
  </si>
  <si>
    <t>02-927-9191</t>
  </si>
  <si>
    <t>나빌레라 모텔</t>
  </si>
  <si>
    <t>강북구 수유동 93번지 3호</t>
  </si>
  <si>
    <t>02-981-9393</t>
  </si>
  <si>
    <t>피아노모텔</t>
  </si>
  <si>
    <t>강북구 미아동 160번지 41호 (세일길 5)</t>
  </si>
  <si>
    <t>수 모텔</t>
  </si>
  <si>
    <t>은평구 응암동 110번지 1호</t>
  </si>
  <si>
    <t>02-383-2345</t>
  </si>
  <si>
    <t>모텔딩크</t>
  </si>
  <si>
    <t>금천구 가산동 140번지 83호</t>
  </si>
  <si>
    <t>02-859-1590</t>
  </si>
  <si>
    <t>한려장</t>
  </si>
  <si>
    <t>관악구 신림동 1426번지 10호</t>
  </si>
  <si>
    <t>02-873-5050</t>
  </si>
  <si>
    <t>루쏘</t>
  </si>
  <si>
    <t>관악구 신림동 1422번지 9호</t>
  </si>
  <si>
    <t>02-885-9254</t>
  </si>
  <si>
    <t>쇼(show)</t>
  </si>
  <si>
    <t>관악구 신림동 1421번지 18호</t>
  </si>
  <si>
    <t>02-882-9015</t>
  </si>
  <si>
    <t>호텔골든캐슬</t>
  </si>
  <si>
    <t>강남구 역삼동 651번지 2호</t>
  </si>
  <si>
    <t>02-567-6240</t>
  </si>
  <si>
    <t>초콜릿호텔</t>
  </si>
  <si>
    <t>강남구 역삼동 825번지 29호</t>
  </si>
  <si>
    <t>02-561-2627</t>
  </si>
  <si>
    <t>발리호텔</t>
  </si>
  <si>
    <t>강남구 삼성동 142번지 14호</t>
  </si>
  <si>
    <t>02-508-5059</t>
  </si>
  <si>
    <t>샹그리아 모텔</t>
  </si>
  <si>
    <t>강남구 역삼동 831번지 7호</t>
  </si>
  <si>
    <t>02-539-8385</t>
  </si>
  <si>
    <t>고궁</t>
  </si>
  <si>
    <t>종로구 원남동 177번지 1호</t>
  </si>
  <si>
    <t>02-741-3831</t>
  </si>
  <si>
    <t>비브호텔</t>
  </si>
  <si>
    <t>동대문구 장안동 364번지 3호 지상1,2,3,4,5,6층 (장한로 84)</t>
  </si>
  <si>
    <t>02-2212-8182</t>
  </si>
  <si>
    <t>테마호텔</t>
  </si>
  <si>
    <t>중랑구 상봉동 92번지 1호</t>
  </si>
  <si>
    <t>02-439-6233</t>
  </si>
  <si>
    <t>에프 엘</t>
  </si>
  <si>
    <t>서초구 서초동 1593번지 6호</t>
  </si>
  <si>
    <t>씨에프호텔</t>
  </si>
  <si>
    <t>강남구 역삼동 720번지 33호</t>
  </si>
  <si>
    <t>02-557-9346</t>
  </si>
  <si>
    <t>메이트호텔송파</t>
  </si>
  <si>
    <t>송파구 방이동 46번지 4호</t>
  </si>
  <si>
    <t>02-424-9010</t>
  </si>
  <si>
    <t>포시즌</t>
  </si>
  <si>
    <t>강북구 번동 446번지 65호</t>
  </si>
  <si>
    <t>02-990-5690</t>
  </si>
  <si>
    <t>리젠트호텔</t>
  </si>
  <si>
    <t>도봉구 창동 14번지 3호</t>
  </si>
  <si>
    <t>02-992-1455</t>
  </si>
  <si>
    <t>세피아</t>
  </si>
  <si>
    <t>노원구 상계동 706번지</t>
  </si>
  <si>
    <t>02-932-7233</t>
  </si>
  <si>
    <t>라노스</t>
  </si>
  <si>
    <t>은평구 불광동 486번지 18호 ,19</t>
  </si>
  <si>
    <t>02-358-0211</t>
  </si>
  <si>
    <t>엠 세븐</t>
  </si>
  <si>
    <t>구로구 구로동 44번지 2호</t>
  </si>
  <si>
    <t>02-858-4355</t>
  </si>
  <si>
    <t>모텔리치</t>
  </si>
  <si>
    <t>금천구 가산동 140번지 6호 [구로동길 260]</t>
  </si>
  <si>
    <t>02-851-0092</t>
  </si>
  <si>
    <t>씨에프모텔</t>
  </si>
  <si>
    <t>영등포구 영등포동3가 2번지 15호</t>
  </si>
  <si>
    <t>호텔스타</t>
  </si>
  <si>
    <t>강남구 역삼동 736번지 53호</t>
  </si>
  <si>
    <t>중랑구 상봉동 89번지</t>
  </si>
  <si>
    <t>02-438-3001</t>
  </si>
  <si>
    <t>관악구 봉천동 863번지 12호</t>
  </si>
  <si>
    <t>02-872-2277</t>
  </si>
  <si>
    <t>오페라모텔</t>
  </si>
  <si>
    <t>서초구 서초동 1601번지 4호</t>
  </si>
  <si>
    <t>Vole(볼)</t>
  </si>
  <si>
    <t>강남구 역삼동 606번지</t>
  </si>
  <si>
    <t>02-561-2211</t>
  </si>
  <si>
    <t>폼호텔</t>
  </si>
  <si>
    <t>송파구 잠실동 176번지 9호</t>
  </si>
  <si>
    <t>02-420-0855</t>
  </si>
  <si>
    <t>삼호관광호텔</t>
  </si>
  <si>
    <t>종로구 창신동 436번지 73호</t>
  </si>
  <si>
    <t>02-741-7080</t>
  </si>
  <si>
    <t>반얀트리 클럽앤스파 서울</t>
  </si>
  <si>
    <t>중구 장충동2가 산 5번지 5호</t>
  </si>
  <si>
    <t>02-2250-8045</t>
  </si>
  <si>
    <t>더그랜드호텔 명동</t>
  </si>
  <si>
    <t>중구 충무로2가 62번지 2호 외 1필지</t>
  </si>
  <si>
    <t>02-777-7900</t>
  </si>
  <si>
    <t>브라운</t>
  </si>
  <si>
    <t>성북구 보문동4가 77번지 2호</t>
  </si>
  <si>
    <t>02-926-6601</t>
  </si>
  <si>
    <t>캠프관광호텔</t>
  </si>
  <si>
    <t>양천구 신월동 87번지 13호</t>
  </si>
  <si>
    <t>02-2699-7354</t>
  </si>
  <si>
    <t>뉴리젠트관광호텔</t>
  </si>
  <si>
    <t>강서구 화곡동 1111번지 7호</t>
  </si>
  <si>
    <t>02-2605-2525</t>
  </si>
  <si>
    <t>칼튼관광호텔</t>
  </si>
  <si>
    <t>강서구 화곡동 1110번지 3호</t>
  </si>
  <si>
    <t>02-2604-9229</t>
  </si>
  <si>
    <t>붐호텔</t>
  </si>
  <si>
    <t>강서구 외발산동 282번지 2호</t>
  </si>
  <si>
    <t>02-2662-1586</t>
  </si>
  <si>
    <t>호텔팝그린</t>
  </si>
  <si>
    <t>강남구 신사동 614번지 1호</t>
  </si>
  <si>
    <t>02-544-6623</t>
  </si>
  <si>
    <t>가락관광호텔</t>
  </si>
  <si>
    <t>송파구 가락동 98번지 5호</t>
  </si>
  <si>
    <t>02-0400-6641</t>
  </si>
  <si>
    <t>잠실관광호텔</t>
  </si>
  <si>
    <t>송파구 잠실동 250번지 9호</t>
  </si>
  <si>
    <t>02-0421-2761</t>
  </si>
  <si>
    <t>발리관광호텔</t>
  </si>
  <si>
    <t>강동구 성내동 417번지 5호</t>
  </si>
  <si>
    <t>02-484-1411</t>
  </si>
  <si>
    <t>호텔 컬리넌</t>
  </si>
  <si>
    <t>종로구 낙원동 142번지</t>
  </si>
  <si>
    <t>02-744-8441</t>
  </si>
  <si>
    <t>종로구 낙원동 169번지 1호 외1필지(170번지)</t>
  </si>
  <si>
    <t>02-765-1700</t>
  </si>
  <si>
    <t>신아모텔</t>
  </si>
  <si>
    <t>중구 광희동1가 263번지 2호</t>
  </si>
  <si>
    <t>02-2285-1800</t>
  </si>
  <si>
    <t>M 호텔</t>
  </si>
  <si>
    <t>관악구 남현동 1060번지 8호</t>
  </si>
  <si>
    <t>02-586-3021</t>
  </si>
  <si>
    <t>팔모텔</t>
  </si>
  <si>
    <t>강남구 삼성동 141번지 21호</t>
  </si>
  <si>
    <t>02-567-2382</t>
  </si>
  <si>
    <t>트윈스모텔</t>
  </si>
  <si>
    <t>강남구 대치동 890번지 33호</t>
  </si>
  <si>
    <t>엔유</t>
  </si>
  <si>
    <t>송파구 잠실동 179번지 1호</t>
  </si>
  <si>
    <t>02-416-4431</t>
  </si>
  <si>
    <t>보보호텔</t>
  </si>
  <si>
    <t>마포구 서교동 373번지 1호</t>
  </si>
  <si>
    <t>02-324-0018</t>
  </si>
  <si>
    <t>호텔 르네상스</t>
  </si>
  <si>
    <t>서초구 방배동 756번지 4호</t>
  </si>
  <si>
    <t>뉴욕모텔</t>
  </si>
  <si>
    <t>서초구 서초동 1591번지 6호</t>
  </si>
  <si>
    <t>톰지호텔</t>
  </si>
  <si>
    <t>송파구 방이동 37번지 1호</t>
  </si>
  <si>
    <t>02-3432-6667</t>
  </si>
  <si>
    <t>킴스관광호텔</t>
  </si>
  <si>
    <t>종로구 평창동 66번지 50호</t>
  </si>
  <si>
    <t>02-379-0520</t>
  </si>
  <si>
    <t>용산구 갈월동 98번지 11호</t>
  </si>
  <si>
    <t>소피아관광호텔</t>
  </si>
  <si>
    <t>도봉구 쌍문동 88번지 1호</t>
  </si>
  <si>
    <t>02-900-8011</t>
  </si>
  <si>
    <t>동대문구 장안동 465번지 5호 (장평1길26)</t>
  </si>
  <si>
    <t>02-2248-9100</t>
  </si>
  <si>
    <t>메르디앙</t>
  </si>
  <si>
    <t>동대문구 장안동 465번지 4호 (장평1길22)</t>
  </si>
  <si>
    <t>강서구 화곡동 902번지 3호</t>
  </si>
  <si>
    <t>02-2608-3522</t>
  </si>
  <si>
    <t>필름오스카</t>
  </si>
  <si>
    <t>영등포구 영등포동3가 2번지 9호</t>
  </si>
  <si>
    <t>02-2675-5599</t>
  </si>
  <si>
    <t>메이저호텔</t>
  </si>
  <si>
    <t>강남구 대치동 891번지 35호</t>
  </si>
  <si>
    <t>02-3454-0231</t>
  </si>
  <si>
    <t>디토</t>
  </si>
  <si>
    <t>서대문구 대현동 110번지 35호</t>
  </si>
  <si>
    <t>02-393-6161</t>
  </si>
  <si>
    <t>호텔 쉐르벨</t>
  </si>
  <si>
    <t>송파구 방이동 36번지 5호</t>
  </si>
  <si>
    <t>02-414-1263</t>
  </si>
  <si>
    <t>동대문관광호텔</t>
  </si>
  <si>
    <t>종로구 창신동 444번지 14호</t>
  </si>
  <si>
    <t>02-741-7811</t>
  </si>
  <si>
    <t>기장 아카데미하우스</t>
  </si>
  <si>
    <t>강북구 수유동 산 76번지 0호</t>
  </si>
  <si>
    <t>02-993-6181</t>
  </si>
  <si>
    <t>벨라지오관광호텔</t>
  </si>
  <si>
    <t>은평구 불광동 285번지 14호</t>
  </si>
  <si>
    <t>02-354-0990</t>
  </si>
  <si>
    <t>라이프호텔</t>
  </si>
  <si>
    <t>강북구 수유동 95번지 6호 외 2필지(도봉로 285)</t>
  </si>
  <si>
    <t>도봉구 창동 9번지 2호</t>
  </si>
  <si>
    <t>02-993-9898</t>
  </si>
  <si>
    <t>호텔럭스</t>
  </si>
  <si>
    <t>노원구 상계동 703번지</t>
  </si>
  <si>
    <t>02-934-1644</t>
  </si>
  <si>
    <t>뉴몬드</t>
  </si>
  <si>
    <t>노원구 상계동 702번지</t>
  </si>
  <si>
    <t>02-3391-8147</t>
  </si>
  <si>
    <t>프린세스호텔</t>
  </si>
  <si>
    <t>강남구 신사동 641번지 1호</t>
  </si>
  <si>
    <t>02-545-4300</t>
  </si>
  <si>
    <t>바이올린</t>
  </si>
  <si>
    <t>관악구 봉천동 863번지 8호</t>
  </si>
  <si>
    <t>02-885-4332</t>
  </si>
  <si>
    <t>솔리드</t>
  </si>
  <si>
    <t>서초구 서초동 1593번지 21호</t>
  </si>
  <si>
    <t>강남구 역삼동 678번지 21호</t>
  </si>
  <si>
    <t>02-564-3220</t>
  </si>
  <si>
    <t>제이비스 호텔</t>
  </si>
  <si>
    <t>강남구 대치동 890번지 28호</t>
  </si>
  <si>
    <t>02-3452-8663</t>
  </si>
  <si>
    <t>호텔 캣츠</t>
  </si>
  <si>
    <t>종로구 낙원동 87번지 1호</t>
  </si>
  <si>
    <t>02-764-1233</t>
  </si>
  <si>
    <t>팰리스모텔</t>
  </si>
  <si>
    <t>노원구 상계동 702번지 3호</t>
  </si>
  <si>
    <t>02-935-0066</t>
  </si>
  <si>
    <t>바론드 파리</t>
  </si>
  <si>
    <t>서대문구 창천동 29번지 11호</t>
  </si>
  <si>
    <t>02-313-6789</t>
  </si>
  <si>
    <t>모조호텔</t>
  </si>
  <si>
    <t>서초구 서초동 1338번지 8호</t>
  </si>
  <si>
    <t>02-3473-6031</t>
  </si>
  <si>
    <t>나인스 호텔</t>
  </si>
  <si>
    <t>서초구 서초동 1594번지 6호</t>
  </si>
  <si>
    <t>02-3473-0789</t>
  </si>
  <si>
    <t>타라호텔</t>
  </si>
  <si>
    <t>강남구 삼성동 142번지 19호 ,20호</t>
  </si>
  <si>
    <t>02-569-2606</t>
  </si>
  <si>
    <t>볼(VOLL) 관광호텔</t>
  </si>
  <si>
    <t>강서구 화곡동 905번지 8호</t>
  </si>
  <si>
    <t>프렌드관광호텔</t>
  </si>
  <si>
    <t>서초구 서초동 1605번지 3호</t>
  </si>
  <si>
    <t>02-521-7111</t>
  </si>
  <si>
    <t>다이내스티관광호텔</t>
  </si>
  <si>
    <t>강남구 논현동 202번지 7호</t>
  </si>
  <si>
    <t>02-540-3041</t>
  </si>
  <si>
    <t>HOTEL CULLINAN YEOKSAM(호텔컬리넌역삼)</t>
  </si>
  <si>
    <t>강남구 역삼동 720번지 23호 지하1층-지상10층</t>
  </si>
  <si>
    <t>02-562-3520</t>
  </si>
  <si>
    <t>드림호텔</t>
  </si>
  <si>
    <t>강서구 화곡동 1116번지 8호</t>
  </si>
  <si>
    <t>02-2601-1259</t>
  </si>
  <si>
    <t>파크웨이</t>
  </si>
  <si>
    <t>송파구 방이동 41번지 4호</t>
  </si>
  <si>
    <t>02-422-9560</t>
  </si>
  <si>
    <t>이너스모텔</t>
  </si>
  <si>
    <t>강동구 천호동 427번지 10호</t>
  </si>
  <si>
    <t>02-485-5755</t>
  </si>
  <si>
    <t>뉴천지호텔</t>
  </si>
  <si>
    <t>중구 을지로5가 133번지 1호</t>
  </si>
  <si>
    <t>02-2265-6131</t>
  </si>
  <si>
    <t>호텔 엘르인</t>
  </si>
  <si>
    <t>용산구 갈월동 98번지 14호</t>
  </si>
  <si>
    <t>솔호텔(SOL HOTEL)</t>
  </si>
  <si>
    <t>은평구 대조동 15번지 57호</t>
  </si>
  <si>
    <t>02-356-4415</t>
  </si>
  <si>
    <t>갤러리아 호텔</t>
  </si>
  <si>
    <t>구로구 오류동 57번지 0호</t>
  </si>
  <si>
    <t>02-2619-9888</t>
  </si>
  <si>
    <t>씨네마</t>
  </si>
  <si>
    <t>관악구 봉천동 868번지 18호</t>
  </si>
  <si>
    <t>02-871-0701</t>
  </si>
  <si>
    <t>IMT호텔(I)</t>
  </si>
  <si>
    <t>서초구 서초동 1593번지 8호</t>
  </si>
  <si>
    <t>02-522-2838</t>
  </si>
  <si>
    <t>(주)도도관광호텔</t>
  </si>
  <si>
    <t>영등포구 영등포동2가 94번지 154호</t>
  </si>
  <si>
    <t>02-2672-3535</t>
  </si>
  <si>
    <t>아르고호텔</t>
  </si>
  <si>
    <t>강동구 길동 415번지 18호</t>
  </si>
  <si>
    <t>02-470-2500</t>
  </si>
  <si>
    <t>마포구 노고산동 109번지 62호</t>
  </si>
  <si>
    <t>02-0712-5081</t>
  </si>
  <si>
    <t>금천구 독산동 1008번지 12호 [말미뒷길 12]</t>
  </si>
  <si>
    <t>02-895-8880</t>
  </si>
  <si>
    <t>라이프스타일 E호텔</t>
  </si>
  <si>
    <t>영등포구 영등포동1가 121번지 3호</t>
  </si>
  <si>
    <t>02-2675-1546</t>
  </si>
  <si>
    <t>하이랜드호텔</t>
  </si>
  <si>
    <t>강남구 논현동 7번지 1호</t>
  </si>
  <si>
    <t>02-0541-1250</t>
  </si>
  <si>
    <t>에프 호텔</t>
  </si>
  <si>
    <t>영등포구 영등포동1가 121번지 4호</t>
  </si>
  <si>
    <t>02-2675-1984</t>
  </si>
  <si>
    <t>아이 호텔</t>
  </si>
  <si>
    <t>영등포구 영등포동1가 121번지 1호</t>
  </si>
  <si>
    <t>02-2675-1983</t>
  </si>
  <si>
    <t>라이프스타일호텔</t>
  </si>
  <si>
    <t>영등포구 영등포동1가 121번지 5호</t>
  </si>
  <si>
    <t>02-2675-1982</t>
  </si>
  <si>
    <t>서초구 서초동 1593번지 17호</t>
  </si>
  <si>
    <t>02-588-4567</t>
  </si>
  <si>
    <t>아이엠티(IMT)호텔</t>
  </si>
  <si>
    <t>강동구 길동 387번지 6호</t>
  </si>
  <si>
    <t>02-489-4682</t>
  </si>
  <si>
    <t>아모렉스관광호텔</t>
  </si>
  <si>
    <t>성동구 도선동 72번지</t>
  </si>
  <si>
    <t>02-922-0961</t>
  </si>
  <si>
    <t>이사벨</t>
  </si>
  <si>
    <t>금천구 독산동 152번지 10호 ,11 [복숭아길 4]</t>
  </si>
  <si>
    <t>02-868-6371</t>
  </si>
  <si>
    <t>자이안트</t>
  </si>
  <si>
    <t>강남구 삼성동 45번지 10호</t>
  </si>
  <si>
    <t>02-546-0225</t>
  </si>
  <si>
    <t>렉스관광호텔</t>
  </si>
  <si>
    <t>강남구 논현동 18번지 2호</t>
  </si>
  <si>
    <t>02-511-4488</t>
  </si>
  <si>
    <t>포도모텔</t>
  </si>
  <si>
    <t>관악구 신림동 1422번지 31호</t>
  </si>
  <si>
    <t>02-888-8256</t>
  </si>
  <si>
    <t>그랜드</t>
  </si>
  <si>
    <t>관악구 남현동 1062번지 16호</t>
  </si>
  <si>
    <t>02-582-9725</t>
  </si>
  <si>
    <t>아세아</t>
  </si>
  <si>
    <t>송파구 잠실동 208번지 4호</t>
  </si>
  <si>
    <t>02-0414-3411</t>
  </si>
  <si>
    <t>종로구 낙원동 134번지 2호</t>
  </si>
  <si>
    <t>02-742-6660</t>
  </si>
  <si>
    <t>까펠레</t>
  </si>
  <si>
    <t>강동구 길동 456번지 4호</t>
  </si>
  <si>
    <t>02-477-3754</t>
  </si>
  <si>
    <t>이지갤러리관광호텔</t>
  </si>
  <si>
    <t>강서구 화곡동 1097번지 4호</t>
  </si>
  <si>
    <t>02-2694-0707</t>
  </si>
  <si>
    <t>메이트관광호텔</t>
  </si>
  <si>
    <t>강서구 화곡동 921번지 6호 외5필지</t>
  </si>
  <si>
    <t>02-2605-1700</t>
  </si>
  <si>
    <t>힐탑관광호텔</t>
  </si>
  <si>
    <t>강남구 논현동 151번지 30호</t>
  </si>
  <si>
    <t>02-540-3451</t>
  </si>
  <si>
    <t>코자자 모텔</t>
  </si>
  <si>
    <t>동작구 사당동 147번지 61호</t>
  </si>
  <si>
    <t>02-582-5904</t>
  </si>
  <si>
    <t>씨에프여관</t>
  </si>
  <si>
    <t>서대문구 남가좌동 290번지 140호</t>
  </si>
  <si>
    <t>02-304-7500</t>
  </si>
  <si>
    <t>리버파크관광호텔</t>
  </si>
  <si>
    <t>강서구 염창동 260번지 ,260-1</t>
  </si>
  <si>
    <t>02-3665-3000</t>
  </si>
  <si>
    <t>로프트관광호텔</t>
  </si>
  <si>
    <t>02-2671-9995</t>
  </si>
  <si>
    <t>마리모텔</t>
  </si>
  <si>
    <t>금천구 가산동 139번지 19호 외 3필지 [먹거리길 15]</t>
  </si>
  <si>
    <t>02-854-3801</t>
  </si>
  <si>
    <t>엠비즈호텔</t>
  </si>
  <si>
    <t>강남구 삼성동 144번지 5호</t>
  </si>
  <si>
    <t>02-539-4051</t>
  </si>
  <si>
    <t>로보그라드</t>
  </si>
  <si>
    <t>송파구 잠실동 179번지</t>
  </si>
  <si>
    <t>02-416-2316</t>
  </si>
  <si>
    <t>종로구 관수동 137번지 외2필지</t>
  </si>
  <si>
    <t>02-2278-9993</t>
  </si>
  <si>
    <t>실론호텔</t>
  </si>
  <si>
    <t>송파구 방이동 28번지 4호</t>
  </si>
  <si>
    <t>02-423-0510</t>
  </si>
  <si>
    <t>(주)종로크라운</t>
  </si>
  <si>
    <t>종로구 낙원동 33번지</t>
  </si>
  <si>
    <t>02-765-0441</t>
  </si>
  <si>
    <t>베네치아관광호텔</t>
  </si>
  <si>
    <t>강남구 역삼동 606번지 28호 ,22</t>
  </si>
  <si>
    <t>02-556-4001</t>
  </si>
  <si>
    <t>페트라</t>
  </si>
  <si>
    <t>영등포구 영등포동3가 12번지 2호</t>
  </si>
  <si>
    <t>호텔리치몬드</t>
  </si>
  <si>
    <t>강남구 역삼동 605번지 17호</t>
  </si>
  <si>
    <t>02-562-2151</t>
  </si>
  <si>
    <t>호텔아트</t>
  </si>
  <si>
    <t>서초구 서초동 1593번지 4호</t>
  </si>
  <si>
    <t>02-584-6701</t>
  </si>
  <si>
    <t>아마레</t>
  </si>
  <si>
    <t>종로구 낙원동 163번지 외 1필지(165번지)</t>
  </si>
  <si>
    <t>02-747-0566</t>
  </si>
  <si>
    <t>호텔 벤허</t>
  </si>
  <si>
    <t>영등포구 여의도동 13번지 18호</t>
  </si>
  <si>
    <t>02-783-2233</t>
  </si>
  <si>
    <t>그린월드관광호텔</t>
  </si>
  <si>
    <t>강서구 등촌동 505번지 2호</t>
  </si>
  <si>
    <t>02-2653-1999</t>
  </si>
  <si>
    <t>카라쉬관광호텔</t>
  </si>
  <si>
    <t>동작구 사당동 1043번지 6호</t>
  </si>
  <si>
    <t>레인보우호텔</t>
  </si>
  <si>
    <t>용산구 갈월동 98번지 2호</t>
  </si>
  <si>
    <t>02-792-9993</t>
  </si>
  <si>
    <t>비젼호텔</t>
  </si>
  <si>
    <t>성동구 도선동 12번지 1호</t>
  </si>
  <si>
    <t>02-2296-2245</t>
  </si>
  <si>
    <t>(주)뉴오리엔탈관광호텔</t>
  </si>
  <si>
    <t>중구 회현동3가 10번지</t>
  </si>
  <si>
    <t>02-753-0701</t>
  </si>
  <si>
    <t>호텔 코지 명동</t>
  </si>
  <si>
    <t>중구 회현동1가 199번지 6호 모빅빌딩 4~5층,8~9층</t>
  </si>
  <si>
    <t>0002-0773-8803</t>
  </si>
  <si>
    <t>남경호텔</t>
  </si>
  <si>
    <t>마포구 합정동 382번지 19호</t>
  </si>
  <si>
    <t>02-334-0055</t>
  </si>
  <si>
    <t>코보스호텔</t>
  </si>
  <si>
    <t>영등포구 여의도동 13번지 12호</t>
  </si>
  <si>
    <t>마인드(MIND) 관광호텔</t>
  </si>
  <si>
    <t>금천구 가산동 141번지 1호</t>
  </si>
  <si>
    <t>02-839-1222</t>
  </si>
  <si>
    <t>(주)라까사호텔</t>
  </si>
  <si>
    <t>강남구 신사동 527번지 2호 ,3</t>
  </si>
  <si>
    <t>02-541-1011</t>
  </si>
  <si>
    <t>초코렛호텔</t>
  </si>
  <si>
    <t>영등포구 영등포동1가 110번지 6호 외1</t>
  </si>
  <si>
    <t>02-2069-3000</t>
  </si>
  <si>
    <t>몽호텔</t>
  </si>
  <si>
    <t>종로구 관철동 34번지 1호</t>
  </si>
  <si>
    <t>럭셔리 호텔</t>
  </si>
  <si>
    <t>동대문구 장안동 372번지 14호</t>
  </si>
  <si>
    <t>02-2216-2790</t>
  </si>
  <si>
    <t>릿츠호텔</t>
  </si>
  <si>
    <t>노원구 상계동 702번지 1, 2호</t>
  </si>
  <si>
    <t>02-2091-0014</t>
  </si>
  <si>
    <t>캘리포니아호텔</t>
  </si>
  <si>
    <t>강남구 역삼동 605번지 6호</t>
  </si>
  <si>
    <t>02-553-4100</t>
  </si>
  <si>
    <t>라바</t>
  </si>
  <si>
    <t>서초구 서초동 1594번지 5호</t>
  </si>
  <si>
    <t>02-3471-0321</t>
  </si>
  <si>
    <t>더홀릭호텔</t>
  </si>
  <si>
    <t>중랑구 상봉동 90번지 3호</t>
  </si>
  <si>
    <t>영등포구 여의도동 14번지 23호</t>
  </si>
  <si>
    <t>02-783-2271</t>
  </si>
  <si>
    <t>I.T.W호텔</t>
  </si>
  <si>
    <t>용산구 이태원동 126번지 7호</t>
  </si>
  <si>
    <t>0279-6610-0</t>
  </si>
  <si>
    <t>호텔노스탈자</t>
  </si>
  <si>
    <t>강서구 화곡동 1110번지</t>
  </si>
  <si>
    <t>02-2691-0071</t>
  </si>
  <si>
    <t>유원메이트관광호텔</t>
  </si>
  <si>
    <t>서초구 서초동 1589번지 4호</t>
  </si>
  <si>
    <t>02-585-0561</t>
  </si>
  <si>
    <t>센츄럴관광호텔</t>
  </si>
  <si>
    <t>종로구 장사동 227번지 1호</t>
  </si>
  <si>
    <t>02-6365-6500</t>
  </si>
  <si>
    <t>(주)선샤인호텔</t>
  </si>
  <si>
    <t>강남구 신사동 587번지 1호</t>
  </si>
  <si>
    <t>02-541-1818</t>
  </si>
  <si>
    <t>론스타호텔</t>
  </si>
  <si>
    <t>도봉구 창동 14번지 1호</t>
  </si>
  <si>
    <t>그린그래스</t>
  </si>
  <si>
    <t>강남구 삼성동 141번지 10호</t>
  </si>
  <si>
    <t>02-555-7575</t>
  </si>
  <si>
    <t>하이웨이</t>
  </si>
  <si>
    <t>서초구 잠원동 15번지 1호</t>
  </si>
  <si>
    <t>02-544-9394</t>
  </si>
  <si>
    <t>메트로호텔</t>
  </si>
  <si>
    <t>중구 을지로2가 199번지 33호</t>
  </si>
  <si>
    <t>02-2176-3121</t>
  </si>
  <si>
    <t>클릭호텔</t>
  </si>
  <si>
    <t>중구 충무로2가 12번지 5호 외 1필지 3층~8층</t>
  </si>
  <si>
    <t>02-771-3399</t>
  </si>
  <si>
    <t>SEOUL HOTEL</t>
  </si>
  <si>
    <t>송파구 방이동 47번지 4호</t>
  </si>
  <si>
    <t>02-3431-4830</t>
  </si>
  <si>
    <t>(주)프라임인서울호텔</t>
  </si>
  <si>
    <t>은평구 불광동 302번지 13호</t>
  </si>
  <si>
    <t>02-352-3132</t>
  </si>
  <si>
    <t>윈저텔</t>
  </si>
  <si>
    <t>금천구 독산동 1008번지 10호 [시흥대로 332]</t>
  </si>
  <si>
    <t>02-804-1584</t>
  </si>
  <si>
    <t>레이크인</t>
  </si>
  <si>
    <t>송파구 석촌동 158번지</t>
  </si>
  <si>
    <t>02-422-1001</t>
  </si>
  <si>
    <t>비원관광호텔</t>
  </si>
  <si>
    <t>종로구 원남동 36번지</t>
  </si>
  <si>
    <t>02-763-5555</t>
  </si>
  <si>
    <t>바빌론관광호텔</t>
  </si>
  <si>
    <t>서초구 잠원동 18번지 5호 지상1층~9층</t>
  </si>
  <si>
    <t>02-544-1004</t>
  </si>
  <si>
    <t>(주)동대문레지던스 웨스턴코업</t>
  </si>
  <si>
    <t>중구 을지로5가 77번지 2호</t>
  </si>
  <si>
    <t>02-2271-1840</t>
  </si>
  <si>
    <t>필름 37.2</t>
  </si>
  <si>
    <t>송파구 방이동 46번지 6호</t>
  </si>
  <si>
    <t>02-3432-4671</t>
  </si>
  <si>
    <t>로사나관광호텔</t>
  </si>
  <si>
    <t>송파구 석촌동 1번지 7호 로사나관광호텔</t>
  </si>
  <si>
    <t>02-424-5551</t>
  </si>
  <si>
    <t>더클래식500펜타즈</t>
  </si>
  <si>
    <t>광진구 자양동 227번지 342호</t>
  </si>
  <si>
    <t>02-2218-5000</t>
  </si>
  <si>
    <t>뉴힐탑 관광호텔</t>
  </si>
  <si>
    <t>강남구 논현동 152번지 1호 ,2,3,4</t>
  </si>
  <si>
    <t>02-540-1121</t>
  </si>
  <si>
    <t>(주)서울프린스호텔</t>
  </si>
  <si>
    <t>중구 남산동2가 1번지 1호</t>
  </si>
  <si>
    <t>02-752-7111</t>
  </si>
  <si>
    <t>호텔에스</t>
  </si>
  <si>
    <t>강서구 화곡동 918번지 23호 외 2필지</t>
  </si>
  <si>
    <t>02-2602-6002</t>
  </si>
  <si>
    <t>R호텔</t>
  </si>
  <si>
    <t>영등포구 영등포동1가 121번지 6호</t>
  </si>
  <si>
    <t>02-2675-7436</t>
  </si>
  <si>
    <t>호텔마누(HOTEL MANU)</t>
  </si>
  <si>
    <t>중구 남대문로5가 84번지 16호</t>
  </si>
  <si>
    <t>02-757-2263</t>
  </si>
  <si>
    <t>호텔 아로파</t>
  </si>
  <si>
    <t>중구 북창동 17번지 1호 호텔아로파 지상2층~8층</t>
  </si>
  <si>
    <t>02-6362-6001</t>
  </si>
  <si>
    <t>호텔 더 디자이너스</t>
  </si>
  <si>
    <t>강남구 삼성동 144번지 7호</t>
  </si>
  <si>
    <t>02-568-8371</t>
  </si>
  <si>
    <t>투비인 관광호텔</t>
  </si>
  <si>
    <t>강동구 길동 388번지 2호</t>
  </si>
  <si>
    <t>02-470-2851</t>
  </si>
  <si>
    <t>호텔 제이힐</t>
  </si>
  <si>
    <t>중구 명동2가 33번지 1호 청휘빌딩 9층~13층</t>
  </si>
  <si>
    <t>0002-0753-8900</t>
  </si>
  <si>
    <t>(주)서울렉스호텔</t>
  </si>
  <si>
    <t>중구 회현동1가 65번지</t>
  </si>
  <si>
    <t>02-0752-3191</t>
  </si>
  <si>
    <t>아스토리아호텔</t>
  </si>
  <si>
    <t>중구 남학동 13번지 2호</t>
  </si>
  <si>
    <t>02-2268-7111</t>
  </si>
  <si>
    <t>(주)센트로관광호텔</t>
  </si>
  <si>
    <t>서초구 서초동 1594번지 3호</t>
  </si>
  <si>
    <t>02-3486-6000</t>
  </si>
  <si>
    <t>베스트웨스턴나이아가라관광호텔</t>
  </si>
  <si>
    <t>강서구 염창동 259번지 2호 외1필지</t>
  </si>
  <si>
    <t>02-3664-2233</t>
  </si>
  <si>
    <t>라뉘호텔</t>
  </si>
  <si>
    <t>마포구 노고산동 106번지 15호 외9필지(106-12,13,14,16,27,28,29,34,78)</t>
  </si>
  <si>
    <t>0002-0711-3339</t>
  </si>
  <si>
    <t>(주)동서울관광호텔</t>
  </si>
  <si>
    <t>광진구 구의동 595번지 0호</t>
  </si>
  <si>
    <t>02-455-1100</t>
  </si>
  <si>
    <t>여의도관광호텔</t>
  </si>
  <si>
    <t>영등포구 여의도동 10번지 3호</t>
  </si>
  <si>
    <t>캘리포니아관광호텔</t>
  </si>
  <si>
    <t>송파구 가락동 98번지 6호</t>
  </si>
  <si>
    <t>02-401-4653</t>
  </si>
  <si>
    <t>사보이 호텔</t>
  </si>
  <si>
    <t>중구 충무로1가 23번지 1호</t>
  </si>
  <si>
    <t>02-778-5555</t>
  </si>
  <si>
    <t>까사빌신촌서울</t>
  </si>
  <si>
    <t>마포구 노고산동 57번지 26호</t>
  </si>
  <si>
    <t>0002-6220-4000</t>
  </si>
  <si>
    <t>메리엇 이그제큐티브 아파트먼트 서울</t>
  </si>
  <si>
    <t>영등포구 여의도동 28번지 3호</t>
  </si>
  <si>
    <t>02-3775-1143</t>
  </si>
  <si>
    <t>아카시아호텔</t>
  </si>
  <si>
    <t>중구 을지로5가 99번지 외 4필지 지상1층, 지상3~15층</t>
  </si>
  <si>
    <t>(주)경남관광호텔</t>
  </si>
  <si>
    <t>동대문구 장안동 366번지 7호 (장한로110)</t>
  </si>
  <si>
    <t>02-2247-2500</t>
  </si>
  <si>
    <t>(주)빅토리아산업개발</t>
  </si>
  <si>
    <t>강북구 미아동 42번지 8호</t>
  </si>
  <si>
    <t>02-986-2000</t>
  </si>
  <si>
    <t>(주)호텔스카이파크</t>
  </si>
  <si>
    <t>중구 충무로1가 24번지 23호 명동하늘빌딩 6,7,8,9,10층</t>
  </si>
  <si>
    <t>02-6900-9300</t>
  </si>
  <si>
    <t>한강호텔</t>
  </si>
  <si>
    <t>광진구 광장동 188번지 2호</t>
  </si>
  <si>
    <t>02-0453-5131</t>
  </si>
  <si>
    <t>베니케아호텔케이피(BENIKEA Hotel KP)</t>
  </si>
  <si>
    <t>동대문구 휘경동 319번지 12호 지하2~지상10층</t>
  </si>
  <si>
    <t>02-0957-9007</t>
  </si>
  <si>
    <t>호텔프리마(주)</t>
  </si>
  <si>
    <t>강남구 청담동 52번지 3호</t>
  </si>
  <si>
    <t>02-6006-9114</t>
  </si>
  <si>
    <t>호텔 스카이파크 Ⅱ</t>
  </si>
  <si>
    <t>중구 을지로2가 195번지 8호</t>
  </si>
  <si>
    <t>아이피부티크호텔</t>
  </si>
  <si>
    <t>용산구 한남동 737번지 32호</t>
  </si>
  <si>
    <t>02-798-0051</t>
  </si>
  <si>
    <t>영동관광호텔</t>
  </si>
  <si>
    <t>강남구 논현동 6번지</t>
  </si>
  <si>
    <t>02-542-0112</t>
  </si>
  <si>
    <t>엘루이관광호텔</t>
  </si>
  <si>
    <t>강남구 청담동 129번지</t>
  </si>
  <si>
    <t>02-514-3535</t>
  </si>
  <si>
    <t>홀리데이 인 서울 성북</t>
  </si>
  <si>
    <t>성북구 종암동 3번지 1343호</t>
  </si>
  <si>
    <t>02-929-2000</t>
  </si>
  <si>
    <t>베스트 웨스턴 프리미어 강남호텔</t>
  </si>
  <si>
    <t>강남구 논현동 205번지 9호</t>
  </si>
  <si>
    <t>02-6474-2000</t>
  </si>
  <si>
    <t>호텔투게더 여의도</t>
  </si>
  <si>
    <t>영등포구 여의도동 15번지 13호</t>
  </si>
  <si>
    <t>02-6929-3777</t>
  </si>
  <si>
    <t>(주)아주호텔서교</t>
  </si>
  <si>
    <t>마포구 서교동 354번지 5호</t>
  </si>
  <si>
    <t>호텔 스카이파크 Ⅲ</t>
  </si>
  <si>
    <t>중구 충무로2가 62번지 9호</t>
  </si>
  <si>
    <t>뉴국제호텔</t>
  </si>
  <si>
    <t>중구 태평로1가 29번지 2호</t>
  </si>
  <si>
    <t>02-732-0161</t>
  </si>
  <si>
    <t>퍼시픽호텔</t>
  </si>
  <si>
    <t>중구 남산동2가 31번지 1호</t>
  </si>
  <si>
    <t>02-777-7811</t>
  </si>
  <si>
    <t>해밀톤호텔</t>
  </si>
  <si>
    <t>용산구 이태원동 119번지 24호</t>
  </si>
  <si>
    <t>02-0794-0171</t>
  </si>
  <si>
    <t>프로비스타 가족호텔</t>
  </si>
  <si>
    <t>서초구 서초동 1677번지 8호</t>
  </si>
  <si>
    <t>02-6290-0230</t>
  </si>
  <si>
    <t>나인트리호텔 명동</t>
  </si>
  <si>
    <t>중구 충무로2가 63번지 2호</t>
  </si>
  <si>
    <t>02-750-0970</t>
  </si>
  <si>
    <t>더클래스300호텔 강남</t>
  </si>
  <si>
    <t>강남구 역삼동 662번지 7호 지상3층~10층</t>
  </si>
  <si>
    <t>02-557-8267</t>
  </si>
  <si>
    <t>호텔세븐스트리트명동</t>
  </si>
  <si>
    <t>중구 을지로3가 95번지 7호 2층~10층</t>
  </si>
  <si>
    <t>02-2020-4000</t>
  </si>
  <si>
    <t>라마다 서울 동대문</t>
  </si>
  <si>
    <t>중구 을지로5가 275-3번지</t>
  </si>
  <si>
    <t>02-2276-3540</t>
  </si>
  <si>
    <t>호텔아벤트리종로</t>
  </si>
  <si>
    <t>종로구 견지동 65번지 1호</t>
  </si>
  <si>
    <t>02-2139-8223</t>
  </si>
  <si>
    <t>이스트게이트타워호텔</t>
  </si>
  <si>
    <t>중구 을지로6가 17번지 2호 18∼20층</t>
  </si>
  <si>
    <t>3407-0700-</t>
  </si>
  <si>
    <t>삼정</t>
  </si>
  <si>
    <t>강남구 역삼동 604번지 1호</t>
  </si>
  <si>
    <t>02-0557-1221</t>
  </si>
  <si>
    <t>(주)뉴서울호텔</t>
  </si>
  <si>
    <t>중구 태평로1가 29번지 1호</t>
  </si>
  <si>
    <t>02-3701-0533</t>
  </si>
  <si>
    <t>슈메르</t>
  </si>
  <si>
    <t>강남구 논현동 236번지 8호 9~19층</t>
  </si>
  <si>
    <t>토요코인 서울동대문</t>
  </si>
  <si>
    <t>중구 광희동2가 73번지</t>
  </si>
  <si>
    <t>02-2267-1045</t>
  </si>
  <si>
    <t>호텔리베라</t>
  </si>
  <si>
    <t>강남구 청담동 53번지 7호</t>
  </si>
  <si>
    <t>02-541-3111</t>
  </si>
  <si>
    <t>더리버사이드호텔</t>
  </si>
  <si>
    <t>서초구 잠원동 6번지 1호</t>
  </si>
  <si>
    <t>6710-1808-</t>
  </si>
  <si>
    <t>노블레스관광호텔</t>
  </si>
  <si>
    <t>노원구 상계동 711번지 9호 ,11</t>
  </si>
  <si>
    <t>02-935-7161</t>
  </si>
  <si>
    <t>파크하얏트서울</t>
  </si>
  <si>
    <t>강남구 대치동 995번지 14호 지상3층~21.23층</t>
  </si>
  <si>
    <t>02-501-5487</t>
  </si>
  <si>
    <t>봉우물산(주)써미트호텔</t>
  </si>
  <si>
    <t>중구 장충동1가 31번지 7호 지하2층~지상9층</t>
  </si>
  <si>
    <t>크라운관광호텔</t>
  </si>
  <si>
    <t>용산구 이태원동 34번지 69호</t>
  </si>
  <si>
    <t>02-0797-4111</t>
  </si>
  <si>
    <t>(주)호텔롯데 롯데시티호텔 김포공항</t>
  </si>
  <si>
    <t>강서구 방화동 886번지 Sky Park</t>
  </si>
  <si>
    <t>02-6116-1000</t>
  </si>
  <si>
    <t>베스트웨스턴 프리미어 구로호텔</t>
  </si>
  <si>
    <t>구로구 구로동 1128번지 1호</t>
  </si>
  <si>
    <t>02-6905-9522</t>
  </si>
  <si>
    <t>호텔리츠칼튼서울</t>
  </si>
  <si>
    <t>강남구 역삼동 602번지 2호 ,3,4</t>
  </si>
  <si>
    <t>02-3451-8000</t>
  </si>
  <si>
    <t>서울팔래스호텔</t>
  </si>
  <si>
    <t>서초구 반포동 63번지 1호</t>
  </si>
  <si>
    <t>02-2186-6719</t>
  </si>
  <si>
    <t>을지로 코업레지던스</t>
  </si>
  <si>
    <t>중구 을지로6가 32번지 을지로코업레지던스빌딩</t>
  </si>
  <si>
    <t>02-2269-4600</t>
  </si>
  <si>
    <t>호텔 렉싱턴</t>
  </si>
  <si>
    <t>영등포구 여의도동 13번지 3호</t>
  </si>
  <si>
    <t>노보텔앰배서더독산서울</t>
  </si>
  <si>
    <t>금천구 독산동 1030번지 1호 [시흥대로 309]</t>
  </si>
  <si>
    <t>02-3282-6430</t>
  </si>
  <si>
    <t>더케이서울호텔</t>
  </si>
  <si>
    <t>서초구 양재동 202번지</t>
  </si>
  <si>
    <t>5718-100-</t>
  </si>
  <si>
    <t>스탠포드호텔서울</t>
  </si>
  <si>
    <t>마포구 상암동 1587번지</t>
  </si>
  <si>
    <t>0002-6016-0001</t>
  </si>
  <si>
    <t>메이필드호텔</t>
  </si>
  <si>
    <t>강서구 외발산동 426번지</t>
  </si>
  <si>
    <t>02-2660-9000</t>
  </si>
  <si>
    <t>프레이저 플레이스 센트럴 서울</t>
  </si>
  <si>
    <t>중구 순화동 214외1번지</t>
  </si>
  <si>
    <t>02-2220-8110</t>
  </si>
  <si>
    <t>라마다서울호텔</t>
  </si>
  <si>
    <t>강남구 삼성동 112번지 5호</t>
  </si>
  <si>
    <t>02-6202-2000</t>
  </si>
  <si>
    <t>호텔 피제이</t>
  </si>
  <si>
    <t>중구 인현동2가 73번지 1호 외2</t>
  </si>
  <si>
    <t>02-2280-7000</t>
  </si>
  <si>
    <t>프레이저플레이스남대문서울(Fraser Place Namdaemun-Seoul)</t>
  </si>
  <si>
    <t>중구 남대문로4가 17번지 7호 2층~15층</t>
  </si>
  <si>
    <t>02-2098-0530</t>
  </si>
  <si>
    <t>골든서울호텔</t>
  </si>
  <si>
    <t>강서구 염창동 260번지 7호</t>
  </si>
  <si>
    <t>02-3397-2052</t>
  </si>
  <si>
    <t>쉐라톤서울 디큐브시티호텔</t>
  </si>
  <si>
    <t>구로구 신도림동 692번지</t>
  </si>
  <si>
    <t>02-2211-2000</t>
  </si>
  <si>
    <t>이비스앰버서더 명동</t>
  </si>
  <si>
    <t>중구 명동1가 59번지 5호</t>
  </si>
  <si>
    <t>02-6361-8031</t>
  </si>
  <si>
    <t>호텔오크우드프리미어</t>
  </si>
  <si>
    <t>강남구 삼성동 159번지 9호</t>
  </si>
  <si>
    <t>02-3466-7000</t>
  </si>
  <si>
    <t>코트야드 바이 메리어트 서울 타임스퀘어</t>
  </si>
  <si>
    <t>영등포구 영등포동4가 442번지</t>
  </si>
  <si>
    <t>0002-2638-3091</t>
  </si>
  <si>
    <t>(주)호텔롯데롯데시티호텔마포</t>
  </si>
  <si>
    <t>마포구 공덕동 467번지</t>
  </si>
  <si>
    <t>호텔캐피탈</t>
  </si>
  <si>
    <t>용산구 이태원동 22번지 76호</t>
  </si>
  <si>
    <t>Tmark 호텔 명동</t>
  </si>
  <si>
    <t>중구 충무로3가 43번지</t>
  </si>
  <si>
    <t>국도관광개발주식회사 베스트웨스턴 호텔국도</t>
  </si>
  <si>
    <t>중구 을지로4가 310번지 지상2층일부, 지상5층~19층</t>
  </si>
  <si>
    <t>02-6466-1011</t>
  </si>
  <si>
    <t>프레지던트호텔</t>
  </si>
  <si>
    <t>중구 을지로1가 188번지 3호</t>
  </si>
  <si>
    <t>서울로얄호텔</t>
  </si>
  <si>
    <t>중구 명동1가 6번지 0호</t>
  </si>
  <si>
    <t>02-2129-5711</t>
  </si>
  <si>
    <t>세종호텔</t>
  </si>
  <si>
    <t>중구 충무로2가 61번지 3호</t>
  </si>
  <si>
    <t>02-3705-9171</t>
  </si>
  <si>
    <t>라마다 호텔 앤 스위트 서울 남대문</t>
  </si>
  <si>
    <t>중구 순화동 151번지 (지상 1층, 지상 5층~지상 25층)</t>
  </si>
  <si>
    <t>02-2119-8905</t>
  </si>
  <si>
    <t>호텔스카이파크 센트럴명동점</t>
  </si>
  <si>
    <t>중구 명동1가 10번지 1호 외 1필지 명동센트럴빌딩</t>
  </si>
  <si>
    <t>02-752-0022</t>
  </si>
  <si>
    <t>(주)앰배스텔,이비스서울</t>
  </si>
  <si>
    <t>강남구 대치동 893번지 1호</t>
  </si>
  <si>
    <t>02-3454-1101</t>
  </si>
  <si>
    <t>노보텔앰배서더 강남</t>
  </si>
  <si>
    <t>강남구 역삼동 603번지</t>
  </si>
  <si>
    <t>02-567-1101</t>
  </si>
  <si>
    <t>강남구 청담동 132번지 17호</t>
  </si>
  <si>
    <t>02-0545-0015</t>
  </si>
  <si>
    <t>(주)코리아나호텔</t>
  </si>
  <si>
    <t>중구 태평로1가 61번지 1호</t>
  </si>
  <si>
    <t>베스트웨스턴 프리미어 서울가든호텔</t>
  </si>
  <si>
    <t>마포구 도화동 169번지 1호</t>
  </si>
  <si>
    <t>02-710-7115</t>
  </si>
  <si>
    <t>임피리얼팰리스호텔</t>
  </si>
  <si>
    <t>강남구 논현동 248번지 7호</t>
  </si>
  <si>
    <t>02-3440-8000</t>
  </si>
  <si>
    <t>호텔 소피텔앰버서더</t>
  </si>
  <si>
    <t>중구 장충동2가 186번지 54호</t>
  </si>
  <si>
    <t>콘래드 서울 호텔</t>
  </si>
  <si>
    <t>영등포구 여의도동 23번지</t>
  </si>
  <si>
    <t>02-6137-7000</t>
  </si>
  <si>
    <t>(주)신세계조선호텔</t>
  </si>
  <si>
    <t>중구 소공동 87번지</t>
  </si>
  <si>
    <t>02-0771-0500</t>
  </si>
  <si>
    <t>호텔신라</t>
  </si>
  <si>
    <t>중구 장충동2가 202번지</t>
  </si>
  <si>
    <t>02-2230-3501</t>
  </si>
  <si>
    <t>서울프라자호텔</t>
  </si>
  <si>
    <t>중구 태평로2가 23번지</t>
  </si>
  <si>
    <t>JW메리어트호텔</t>
  </si>
  <si>
    <t>서초구 반포동 19번지 3호 JW메리어트호텔서울</t>
  </si>
  <si>
    <t>02-6282-6262</t>
  </si>
  <si>
    <t>르네상스 서울호텔</t>
  </si>
  <si>
    <t>강남구 역삼동 676번지</t>
  </si>
  <si>
    <t>02-553-5414</t>
  </si>
  <si>
    <t>그랜드힐튼호텔서울</t>
  </si>
  <si>
    <t>서대문구 홍은동 201번지 1호</t>
  </si>
  <si>
    <t>02-3216-5656</t>
  </si>
  <si>
    <t>(주)호텔롯데롯데호텔월드</t>
  </si>
  <si>
    <t>송파구 잠실동 40번지 1호</t>
  </si>
  <si>
    <t>02-419-7000</t>
  </si>
  <si>
    <t>호텔 인터컨티넨탈서울</t>
  </si>
  <si>
    <t>강남구 삼성동 159번지 8호</t>
  </si>
  <si>
    <t>02-559-7034</t>
  </si>
  <si>
    <t>코엑스인터컨티넨탈서울</t>
  </si>
  <si>
    <t>강남구 삼성동 159번지 코엑스 인터컨티넨탈 서울</t>
  </si>
  <si>
    <t>02-3452-2500</t>
  </si>
  <si>
    <t>그랜드하얏트서울</t>
  </si>
  <si>
    <t>용산구 한남동 747번지 7호</t>
  </si>
  <si>
    <t>02-799-8510</t>
  </si>
  <si>
    <t>밀레니엄 서울힐튼</t>
  </si>
  <si>
    <t>중구 남대문로5가 395번지</t>
  </si>
  <si>
    <t>02-317-3306</t>
  </si>
  <si>
    <t>SK네트웍스(주) 워커힐</t>
  </si>
  <si>
    <t>광진구 광장동 22번지 1호</t>
  </si>
  <si>
    <t>02-453-0121</t>
  </si>
  <si>
    <t>(주)호텔롯데</t>
  </si>
  <si>
    <t>중구 소공동 1번지</t>
  </si>
  <si>
    <t>02-759-7118</t>
  </si>
  <si>
    <t xml:space="preserve"> 수원시 장안구 창훈로80번길 18 (연무동)</t>
  </si>
  <si>
    <t xml:space="preserve"> 수원시 장안구 창훈로80번길 28 (연무동)</t>
  </si>
  <si>
    <t xml:space="preserve"> 수원시 장안구 창훈로 78 (연무동)</t>
  </si>
  <si>
    <t xml:space="preserve"> 수원시 장안구 창훈로 74 (연무동)</t>
  </si>
  <si>
    <t xml:space="preserve"> 수원시 장안구 팔달로271번길 9 (영화동)</t>
  </si>
  <si>
    <t xml:space="preserve"> 수원시 장안구 수성로364번길 46 (영화동)</t>
  </si>
  <si>
    <t xml:space="preserve"> 수원시 장안구 송정로104번길 5 (정자동)</t>
  </si>
  <si>
    <t xml:space="preserve"> 수원시 장안구 영화로 102 (정자동)</t>
  </si>
  <si>
    <t xml:space="preserve"> 수원시 장안구 파장천로11번길 1 (파장동)</t>
  </si>
  <si>
    <t xml:space="preserve"> 수원시 장안구 파장천로 15 (파장동)</t>
  </si>
  <si>
    <t xml:space="preserve"> 수원시 장안구 경수대로1073번길 39 (파장동)</t>
  </si>
  <si>
    <t xml:space="preserve"> 수원시 권선구 권선로683번길 22 (권선동)</t>
  </si>
  <si>
    <t xml:space="preserve"> 수원시 권선구 권선로683번길 24-14 (권선동)</t>
  </si>
  <si>
    <t xml:space="preserve"> 수원시 권선구 권선로683번길 24-24 (권선동)</t>
  </si>
  <si>
    <t xml:space="preserve"> 수원시 권선구 권선로699번길 19 (권선동)</t>
  </si>
  <si>
    <t xml:space="preserve"> 수원시 권선구 경수대로384번길 59 (권선동)</t>
  </si>
  <si>
    <t xml:space="preserve"> 수원시 권선구 경수대로199번길 18 (세류동)</t>
  </si>
  <si>
    <t xml:space="preserve"> 수원시 권선구 경수대로 205 (세류동)</t>
  </si>
  <si>
    <t xml:space="preserve"> 수원시 권선구 경수대로199번길 8-3 (세류동)</t>
  </si>
  <si>
    <t xml:space="preserve"> 수원시 권선구 정조로398번길 21 (세류동)</t>
  </si>
  <si>
    <t xml:space="preserve"> 수원시 권선구 구운로85번길 12 (구운동)</t>
  </si>
  <si>
    <t xml:space="preserve"> 수원시 권선구 서부로1934번길 42 (구운동)</t>
  </si>
  <si>
    <t xml:space="preserve"> 수원시 권선구 서부로1934번길 28 (구운동)</t>
  </si>
  <si>
    <t xml:space="preserve"> 수원시 팔달구 팔달로 8 (매산로1가)</t>
  </si>
  <si>
    <t xml:space="preserve"> 수원시 팔달구 향교로3번길 23-1 (매산로1가)</t>
  </si>
  <si>
    <t xml:space="preserve"> 수원시 팔달구 갓매산로71번길 28 (매산로1가)</t>
  </si>
  <si>
    <t xml:space="preserve"> 수원시 팔달구 향교로3번길 56-3 (매산로1가)</t>
  </si>
  <si>
    <t xml:space="preserve"> 수원시 팔달구 향교로 17-5 (매산로1가)</t>
  </si>
  <si>
    <t xml:space="preserve"> 수원시 팔달구 갓매산로 63 (매산로2가)</t>
  </si>
  <si>
    <t xml:space="preserve"> 수원시 팔달구 갓매산로71번길 31 (매산로2가)</t>
  </si>
  <si>
    <t xml:space="preserve"> 수원시 팔달구 인계로94번길 29 (인계동)</t>
  </si>
  <si>
    <t xml:space="preserve"> 수원시 팔달구 권광로175번길 66 (인계동)</t>
  </si>
  <si>
    <t xml:space="preserve"> 수원시 팔달구 경수대로446번길 54 (인계동)</t>
  </si>
  <si>
    <t xml:space="preserve"> 수원시 팔달구 효원로235번길 46-13 (인계동)</t>
  </si>
  <si>
    <t xml:space="preserve"> 수원시 권선구 경수대로191번길 8 (세류동)</t>
  </si>
  <si>
    <t xml:space="preserve"> 수원시 팔달구 경수대로466번길 54 (인계동)</t>
  </si>
  <si>
    <t xml:space="preserve"> 수원시 팔달구 권광로207번길 36 (인계동)</t>
  </si>
  <si>
    <t xml:space="preserve"> 수원시 팔달구 인계로124번길 27-7 (인계동)</t>
  </si>
  <si>
    <t xml:space="preserve"> 수원시 팔달구 권광로180번길 18-23 (인계동)</t>
  </si>
  <si>
    <t xml:space="preserve"> 수원시 팔달구 장다리로 324 (인계동)</t>
  </si>
  <si>
    <t xml:space="preserve"> 성남시 수정구 공원로333번길 6 (신흥동)</t>
  </si>
  <si>
    <t xml:space="preserve"> 성남시 수정구 공원로339번길 5, 1층~6층 (신흥동)</t>
  </si>
  <si>
    <t xml:space="preserve"> 성남시 분당구 돌마로 67 (금곡동)</t>
  </si>
  <si>
    <t xml:space="preserve"> 성남시 분당구 황새울로335번길 6 (서현동)</t>
  </si>
  <si>
    <t xml:space="preserve"> 성남시 분당구 정자일로198번길 10-4 (정자동)</t>
  </si>
  <si>
    <t xml:space="preserve"> 성남시 분당구 황새울로 352 (서현동)</t>
  </si>
  <si>
    <t xml:space="preserve"> 성남시 분당구 황새울로 321 (서현동)</t>
  </si>
  <si>
    <t xml:space="preserve"> 성남시 분당구 황새울로319번길 9 (서현동)</t>
  </si>
  <si>
    <t xml:space="preserve"> 성남시 분당구 황새울로258번길 10-15 (수내동)</t>
  </si>
  <si>
    <t xml:space="preserve"> 성남시 분당구 황새울로335번길 7 (서현동)</t>
  </si>
  <si>
    <t xml:space="preserve"> 성남시 분당구 판교역로192번길 12 (삼평동, 판교미래에셋타워 7층~16층)</t>
  </si>
  <si>
    <t>시군</t>
    <phoneticPr fontId="4" type="noConversion"/>
  </si>
  <si>
    <t>업소명
(전화번호)</t>
    <phoneticPr fontId="4" type="noConversion"/>
  </si>
  <si>
    <t>소재지</t>
    <phoneticPr fontId="4" type="noConversion"/>
  </si>
  <si>
    <t>객실</t>
    <phoneticPr fontId="4" type="noConversion"/>
  </si>
  <si>
    <t>주차
대수</t>
    <phoneticPr fontId="4" type="noConversion"/>
  </si>
  <si>
    <t>객실요금</t>
    <phoneticPr fontId="4" type="noConversion"/>
  </si>
  <si>
    <t>조식 가능한 연계음식점</t>
    <phoneticPr fontId="4" type="noConversion"/>
  </si>
  <si>
    <t>보유
객실</t>
    <phoneticPr fontId="4" type="noConversion"/>
  </si>
  <si>
    <t>평일</t>
    <phoneticPr fontId="4" type="noConversion"/>
  </si>
  <si>
    <t>주말</t>
    <phoneticPr fontId="4" type="noConversion"/>
  </si>
  <si>
    <t>상호
(전화번호)</t>
    <phoneticPr fontId="4" type="noConversion"/>
  </si>
  <si>
    <t>수용
인원</t>
    <phoneticPr fontId="4" type="noConversion"/>
  </si>
  <si>
    <t>경기도</t>
    <phoneticPr fontId="4" type="noConversion"/>
  </si>
  <si>
    <t>폴라리스관광호텔
(032-323-1500)</t>
    <phoneticPr fontId="4" type="noConversion"/>
  </si>
  <si>
    <t>부천시 소향로13번길 27(상동)</t>
    <phoneticPr fontId="4" type="noConversion"/>
  </si>
  <si>
    <t>호텔내 식당</t>
    <phoneticPr fontId="4" type="noConversion"/>
  </si>
  <si>
    <t>고려관광호텔
(032-329-0001)</t>
    <phoneticPr fontId="4" type="noConversion"/>
  </si>
  <si>
    <t>120,000
(조식포함)</t>
    <phoneticPr fontId="4" type="noConversion"/>
  </si>
  <si>
    <t>140,000
(조식포함)</t>
    <phoneticPr fontId="4" type="noConversion"/>
  </si>
  <si>
    <t>티파니모텔 
(032-611-3609)</t>
    <phoneticPr fontId="4" type="noConversion"/>
  </si>
  <si>
    <t>한방전주콩나물국밥 (032 -613 -3131)</t>
    <phoneticPr fontId="4" type="noConversion"/>
  </si>
  <si>
    <t xml:space="preserve"> 부천시 소사구 심곡본동 590-6번지 105호 </t>
    <phoneticPr fontId="4" type="noConversion"/>
  </si>
  <si>
    <t>콩나물국밥</t>
    <phoneticPr fontId="4" type="noConversion"/>
  </si>
  <si>
    <t>초콜릿모텔  
(032-663-6153)</t>
    <phoneticPr fontId="4" type="noConversion"/>
  </si>
  <si>
    <t>귀빈파크여관 
(032-348-3380)</t>
    <phoneticPr fontId="4" type="noConversion"/>
  </si>
  <si>
    <t>옥천식당                   (032- 341-1199)</t>
    <phoneticPr fontId="4" type="noConversion"/>
  </si>
  <si>
    <t>김치찌개,된장찌개</t>
    <phoneticPr fontId="4" type="noConversion"/>
  </si>
  <si>
    <t>워터루여관 
 (032-349-9494)</t>
    <phoneticPr fontId="4" type="noConversion"/>
  </si>
  <si>
    <t>촌가한정식                (032- 347-9710)</t>
    <phoneticPr fontId="4" type="noConversion"/>
  </si>
  <si>
    <t>젠모텔
(032-665-3373)</t>
    <phoneticPr fontId="4" type="noConversion"/>
  </si>
  <si>
    <t>오렌지김밥                           (032 -664 -3690)</t>
    <phoneticPr fontId="4" type="noConversion"/>
  </si>
  <si>
    <t>백반, 한식</t>
    <phoneticPr fontId="4" type="noConversion"/>
  </si>
  <si>
    <t>꿈의궁전 
(032-345-8801)</t>
    <phoneticPr fontId="4" type="noConversion"/>
  </si>
  <si>
    <t>일미돌솥밥               (032- 349-5196)</t>
    <phoneticPr fontId="4" type="noConversion"/>
  </si>
  <si>
    <t>돌솥밥, 삼계탕</t>
    <phoneticPr fontId="4" type="noConversion"/>
  </si>
  <si>
    <t>장미모텔 
(032-656-8935)</t>
    <phoneticPr fontId="4" type="noConversion"/>
  </si>
  <si>
    <t>청진동해장국
( 032- 655-9090)</t>
    <phoneticPr fontId="4" type="noConversion"/>
  </si>
  <si>
    <t>선지해장국
김치,된장찌개</t>
    <phoneticPr fontId="4" type="noConversion"/>
  </si>
  <si>
    <t>로망스 
(032-612-3135)</t>
    <phoneticPr fontId="4" type="noConversion"/>
  </si>
  <si>
    <t>에소르
(032-671-9763)</t>
    <phoneticPr fontId="4" type="noConversion"/>
  </si>
  <si>
    <t>김밥천국
(032-674-7897)</t>
    <phoneticPr fontId="4" type="noConversion"/>
  </si>
  <si>
    <t>한식</t>
    <phoneticPr fontId="4" type="noConversion"/>
  </si>
  <si>
    <t>정원장여관
(032-672-5021)</t>
    <phoneticPr fontId="4" type="noConversion"/>
  </si>
  <si>
    <t>여주식당
(032-678-5738)</t>
    <phoneticPr fontId="4" type="noConversion"/>
  </si>
  <si>
    <t>뮬모텔
(032-683-4522)</t>
    <phoneticPr fontId="4" type="noConversion"/>
  </si>
  <si>
    <t>청도식당
(032-683-4694)</t>
    <phoneticPr fontId="4" type="noConversion"/>
  </si>
  <si>
    <t>백악관여관
(032-684-4180)</t>
    <phoneticPr fontId="4" type="noConversion"/>
  </si>
  <si>
    <t>더블모텔
(032-673-9646)</t>
    <phoneticPr fontId="4" type="noConversion"/>
  </si>
  <si>
    <t>전주밥상
(032-671-0979)</t>
    <phoneticPr fontId="4" type="noConversion"/>
  </si>
  <si>
    <t>토마토모텔
(032-679-7347)</t>
    <phoneticPr fontId="4" type="noConversion"/>
  </si>
  <si>
    <t>막퍼주는 정육식당
(032-683-6130)</t>
    <phoneticPr fontId="4" type="noConversion"/>
  </si>
  <si>
    <t>오페라여관
(032-673-9045)</t>
    <phoneticPr fontId="4" type="noConversion"/>
  </si>
  <si>
    <t>유토피아
(032-673-6364)</t>
    <phoneticPr fontId="4" type="noConversion"/>
  </si>
  <si>
    <t>쉐르빌
(032-677-2184)</t>
    <phoneticPr fontId="4" type="noConversion"/>
  </si>
  <si>
    <t>헤라
(032-672-8861)</t>
    <phoneticPr fontId="4" type="noConversion"/>
  </si>
  <si>
    <t>카스바여관
(032-676-1217)</t>
    <phoneticPr fontId="4" type="noConversion"/>
  </si>
  <si>
    <t>알프스산장여관
(032-672-0324)</t>
    <phoneticPr fontId="4" type="noConversion"/>
  </si>
  <si>
    <t>전주식당
(032-682-4196)</t>
    <phoneticPr fontId="4" type="noConversion"/>
  </si>
  <si>
    <t>해바라기
(032-673-1792)</t>
    <phoneticPr fontId="4" type="noConversion"/>
  </si>
  <si>
    <t>쉴모텔
( 032-679-0303)</t>
    <phoneticPr fontId="4" type="noConversion"/>
  </si>
  <si>
    <t>쉐라톤파크
(032-675-9575)</t>
    <phoneticPr fontId="4" type="noConversion"/>
  </si>
  <si>
    <t>크리스탈여관
(032-673-5333)</t>
    <phoneticPr fontId="4" type="noConversion"/>
  </si>
  <si>
    <t>송담추어탕
(032-682-3434)</t>
    <phoneticPr fontId="4" type="noConversion"/>
  </si>
  <si>
    <t>추어탕</t>
    <phoneticPr fontId="4" type="noConversion"/>
  </si>
  <si>
    <t>준모텔
(032-673-6426)</t>
    <phoneticPr fontId="4" type="noConversion"/>
  </si>
  <si>
    <t>르네상스
(032-671-8833)</t>
    <phoneticPr fontId="4" type="noConversion"/>
  </si>
  <si>
    <t>아이리스모텔
(032-671-3093)</t>
    <phoneticPr fontId="4" type="noConversion"/>
  </si>
  <si>
    <t>프린스여관
(032-672-4545)</t>
    <phoneticPr fontId="4" type="noConversion"/>
  </si>
  <si>
    <t>홍홍(Hong Hong)
(032-681-6074)</t>
    <phoneticPr fontId="4" type="noConversion"/>
  </si>
  <si>
    <t>에프엠모텔
(032-684-5319)</t>
    <phoneticPr fontId="4" type="noConversion"/>
  </si>
  <si>
    <t>원종해장국
(032-677-7938)</t>
    <phoneticPr fontId="4" type="noConversion"/>
  </si>
  <si>
    <t>해장국</t>
    <phoneticPr fontId="4" type="noConversion"/>
  </si>
  <si>
    <t>B-stay 부천호텔
(032-326-8181)</t>
    <phoneticPr fontId="4" type="noConversion"/>
  </si>
  <si>
    <t>호텔내
식당</t>
    <phoneticPr fontId="4" type="noConversion"/>
  </si>
  <si>
    <t>뷔페식</t>
    <phoneticPr fontId="4" type="noConversion"/>
  </si>
  <si>
    <t>시크릿 관광호텔
(032-325-9090)</t>
    <phoneticPr fontId="4" type="noConversion"/>
  </si>
  <si>
    <t>씨사이드 
(031-497-2244)</t>
    <phoneticPr fontId="4" type="noConversion"/>
  </si>
  <si>
    <t>시골밥상
(031-433-5475)</t>
    <phoneticPr fontId="4" type="noConversion"/>
  </si>
  <si>
    <t>시네마 
(031-433-5043)</t>
    <phoneticPr fontId="4" type="noConversion"/>
  </si>
  <si>
    <t>에이스모텔
(031-434-2345)</t>
    <phoneticPr fontId="4" type="noConversion"/>
  </si>
  <si>
    <t>가야해장국
(031-497-0068)</t>
    <phoneticPr fontId="4" type="noConversion"/>
  </si>
  <si>
    <t>제이앤제이
(031-488-8036)</t>
    <phoneticPr fontId="4" type="noConversion"/>
  </si>
  <si>
    <t>리츠
(031-434-2039)</t>
    <phoneticPr fontId="4" type="noConversion"/>
  </si>
  <si>
    <t>삼대가설렁탕
(031-434-5250)</t>
    <phoneticPr fontId="4" type="noConversion"/>
  </si>
  <si>
    <t>설렁탕</t>
    <phoneticPr fontId="4" type="noConversion"/>
  </si>
  <si>
    <t>엑스모텔 
(031-497-6262)</t>
    <phoneticPr fontId="4" type="noConversion"/>
  </si>
  <si>
    <t>이바돔감자탕
(031-319-5677)</t>
    <phoneticPr fontId="4" type="noConversion"/>
  </si>
  <si>
    <t>감자탕</t>
    <phoneticPr fontId="4" type="noConversion"/>
  </si>
  <si>
    <t>도시락
(031-431-4300)</t>
    <phoneticPr fontId="4" type="noConversion"/>
  </si>
  <si>
    <t>모박사부대찌개
(031-488-8799)</t>
    <phoneticPr fontId="4" type="noConversion"/>
  </si>
  <si>
    <t>부대찌개</t>
    <phoneticPr fontId="4" type="noConversion"/>
  </si>
  <si>
    <t>발렌타인
(031-433-0865)</t>
    <phoneticPr fontId="4" type="noConversion"/>
  </si>
  <si>
    <t>석기정돌솥부대찌개
(031-433-3430)</t>
    <phoneticPr fontId="4" type="noConversion"/>
  </si>
  <si>
    <t>쉘부르
(031-499-5832)</t>
    <phoneticPr fontId="4" type="noConversion"/>
  </si>
  <si>
    <t>대원삼겹살해장국
(031-433-0752)</t>
    <phoneticPr fontId="4" type="noConversion"/>
  </si>
  <si>
    <t>나비야모텔
(031-497-0066)</t>
    <phoneticPr fontId="4" type="noConversion"/>
  </si>
  <si>
    <t>명동칼국수
(031-431-2113)</t>
    <phoneticPr fontId="4" type="noConversion"/>
  </si>
  <si>
    <t>칼국수</t>
    <phoneticPr fontId="4" type="noConversion"/>
  </si>
  <si>
    <t>빠리장모텔
(031-496-9738)</t>
    <phoneticPr fontId="4" type="noConversion"/>
  </si>
  <si>
    <t>무영쌈밥전문
(031-319-6363)</t>
    <phoneticPr fontId="4" type="noConversion"/>
  </si>
  <si>
    <t>쌈밥</t>
    <phoneticPr fontId="4" type="noConversion"/>
  </si>
  <si>
    <t>뉴서울
(031-498-8826)</t>
    <phoneticPr fontId="4" type="noConversion"/>
  </si>
  <si>
    <t>타임25
(031-319-4129)</t>
    <phoneticPr fontId="4" type="noConversion"/>
  </si>
  <si>
    <t>청복버섯해장국
(031-433-8877)</t>
    <phoneticPr fontId="4" type="noConversion"/>
  </si>
  <si>
    <t>궁호텔
(031-498-8826)</t>
    <phoneticPr fontId="4" type="noConversion"/>
  </si>
  <si>
    <t xml:space="preserve"> 시흥시 정왕동 1783-7  </t>
    <phoneticPr fontId="4" type="noConversion"/>
  </si>
  <si>
    <t>장수돼지국밥
(031-434-1632)</t>
    <phoneticPr fontId="4" type="noConversion"/>
  </si>
  <si>
    <t>국밥</t>
    <phoneticPr fontId="4" type="noConversion"/>
  </si>
  <si>
    <t>럭스호텔
(031-986-6430)</t>
    <phoneticPr fontId="4" type="noConversion"/>
  </si>
  <si>
    <t>장수숯불갈비
(031-986-2171)</t>
    <phoneticPr fontId="4" type="noConversion"/>
  </si>
  <si>
    <t>백반</t>
    <phoneticPr fontId="4" type="noConversion"/>
  </si>
  <si>
    <t>프리존 호텔
(031-981-8778)</t>
    <phoneticPr fontId="4" type="noConversion"/>
  </si>
  <si>
    <t xml:space="preserve"> 김포시 대곶면 약암로 786-38</t>
    <phoneticPr fontId="4" type="noConversion"/>
  </si>
  <si>
    <t>서울뚝배기해장국
(031-987-3898)</t>
    <phoneticPr fontId="4" type="noConversion"/>
  </si>
  <si>
    <t>약암홍염천
관광호텔
(031-989-7001)</t>
    <phoneticPr fontId="4" type="noConversion"/>
  </si>
  <si>
    <t xml:space="preserve"> 김포시 대곶면 약암로 965-7</t>
    <phoneticPr fontId="4" type="noConversion"/>
  </si>
  <si>
    <t>약암홍염천
관광한·양식당
(031-989-7000)</t>
    <phoneticPr fontId="4" type="noConversion"/>
  </si>
  <si>
    <t>갈비탕</t>
    <phoneticPr fontId="4" type="noConversion"/>
  </si>
  <si>
    <t>부메랑호텔
(031-997-3500)</t>
    <phoneticPr fontId="4" type="noConversion"/>
  </si>
  <si>
    <t>아이메리츠호텔
(031-981-4482)</t>
    <phoneticPr fontId="4" type="noConversion"/>
  </si>
  <si>
    <t>라인호텔
(031-988-2234)</t>
    <phoneticPr fontId="4" type="noConversion"/>
  </si>
  <si>
    <t>마송김포한탄강
(031-984-7810)</t>
    <phoneticPr fontId="4" type="noConversion"/>
  </si>
  <si>
    <t>매운탕</t>
    <phoneticPr fontId="4" type="noConversion"/>
  </si>
  <si>
    <t>라인플러스호텔
(031-996-8056)</t>
    <phoneticPr fontId="4" type="noConversion"/>
  </si>
  <si>
    <t>진카페테리아
(031-996-8056)</t>
    <phoneticPr fontId="4" type="noConversion"/>
  </si>
  <si>
    <t>지오모텔
(031-981-8252)</t>
    <phoneticPr fontId="4" type="noConversion"/>
  </si>
  <si>
    <t>폭스모텔
(02)898-4567</t>
    <phoneticPr fontId="4" type="noConversion"/>
  </si>
  <si>
    <t>한방전주콩나물해장국
(02-899-9954</t>
    <phoneticPr fontId="4" type="noConversion"/>
  </si>
  <si>
    <t xml:space="preserve"> 광명시 범안로 998 (하안동)</t>
    <phoneticPr fontId="4" type="noConversion"/>
  </si>
  <si>
    <t>콩나물
국밥</t>
    <phoneticPr fontId="4" type="noConversion"/>
  </si>
  <si>
    <t>프라임호텔
(02)897-6781</t>
    <phoneticPr fontId="4" type="noConversion"/>
  </si>
  <si>
    <t>한방전주콩나물해장국
(02) 899-9954</t>
    <phoneticPr fontId="4" type="noConversion"/>
  </si>
  <si>
    <t>칼튼모텔
(456-6133)</t>
    <phoneticPr fontId="4" type="noConversion"/>
  </si>
  <si>
    <t>휴모텔
(453-9941)</t>
    <phoneticPr fontId="4" type="noConversion"/>
  </si>
  <si>
    <t>엘바모텔
(452-1002)</t>
    <phoneticPr fontId="4" type="noConversion"/>
  </si>
  <si>
    <t>캣슬모텔
(452-2001)</t>
    <phoneticPr fontId="4" type="noConversion"/>
  </si>
  <si>
    <t>센트로모텔
(427-8941)</t>
    <phoneticPr fontId="4" type="noConversion"/>
  </si>
  <si>
    <t>I모텔
(031-846-2668)</t>
    <phoneticPr fontId="4" type="noConversion"/>
  </si>
  <si>
    <t xml:space="preserve"> 의정부시 태평로 108번길 29</t>
    <phoneticPr fontId="4" type="noConversion"/>
  </si>
  <si>
    <t>호텔붐
(031-829-2001)</t>
    <phoneticPr fontId="4" type="noConversion"/>
  </si>
  <si>
    <t xml:space="preserve"> 의정부시 신흥로 239번길 29</t>
    <phoneticPr fontId="4" type="noConversion"/>
  </si>
  <si>
    <t>센트럴
(031-878-7877)</t>
    <phoneticPr fontId="4" type="noConversion"/>
  </si>
  <si>
    <t xml:space="preserve"> 의정부시 신흥로 231번길 17</t>
    <phoneticPr fontId="4" type="noConversion"/>
  </si>
  <si>
    <t>다오호텔
(031-874-3372)</t>
    <phoneticPr fontId="4" type="noConversion"/>
  </si>
  <si>
    <t xml:space="preserve"> 의정부시 신흥로 232번길 28</t>
    <phoneticPr fontId="4" type="noConversion"/>
  </si>
  <si>
    <t>듀오
(031-841-8918)</t>
    <phoneticPr fontId="4" type="noConversion"/>
  </si>
  <si>
    <t xml:space="preserve"> 의정부시 평화로 568번길 56</t>
    <phoneticPr fontId="4" type="noConversion"/>
  </si>
  <si>
    <t>쉐라톤
(031-871-3061)</t>
    <phoneticPr fontId="4" type="noConversion"/>
  </si>
  <si>
    <t xml:space="preserve"> 의정부시 신흥로 232번길 15</t>
    <phoneticPr fontId="4" type="noConversion"/>
  </si>
  <si>
    <t>굿데이
(031-841-7795)</t>
    <phoneticPr fontId="4" type="noConversion"/>
  </si>
  <si>
    <t xml:space="preserve"> 의정부시 흥선로 177번길 20</t>
    <phoneticPr fontId="4" type="noConversion"/>
  </si>
  <si>
    <t>잉카
(031-829-9595)</t>
    <phoneticPr fontId="4" type="noConversion"/>
  </si>
  <si>
    <t xml:space="preserve"> 의정부시 시민로 122번길 60</t>
    <phoneticPr fontId="4" type="noConversion"/>
  </si>
  <si>
    <t>MUL모텔
(031-875-6060)</t>
    <phoneticPr fontId="4" type="noConversion"/>
  </si>
  <si>
    <t xml:space="preserve"> 의정부시 시민로 132번길 27</t>
    <phoneticPr fontId="4" type="noConversion"/>
  </si>
  <si>
    <t>카라
(031-821-5409)</t>
    <phoneticPr fontId="4" type="noConversion"/>
  </si>
  <si>
    <t xml:space="preserve"> 의정부시 시민로 122번길 9-24</t>
    <phoneticPr fontId="4" type="noConversion"/>
  </si>
  <si>
    <t>몽모텔
(031-872-2999)</t>
    <phoneticPr fontId="4" type="noConversion"/>
  </si>
  <si>
    <t xml:space="preserve"> 의정부시 신흥로 257번길 17</t>
    <phoneticPr fontId="4" type="noConversion"/>
  </si>
  <si>
    <t>메인
(031-877-3925)</t>
    <phoneticPr fontId="4" type="noConversion"/>
  </si>
  <si>
    <t xml:space="preserve"> 의정부시 범골로 145번길 6</t>
    <phoneticPr fontId="4" type="noConversion"/>
  </si>
  <si>
    <t>더블유
(031-826-2122)</t>
    <phoneticPr fontId="4" type="noConversion"/>
  </si>
  <si>
    <t xml:space="preserve"> 의정부시 시민로 122번길 21</t>
    <phoneticPr fontId="4" type="noConversion"/>
  </si>
  <si>
    <t>시실리모텔
(031-841-4887)</t>
    <phoneticPr fontId="4" type="noConversion"/>
  </si>
  <si>
    <t xml:space="preserve"> 의정부시 호국로 1336번길 57</t>
    <phoneticPr fontId="4" type="noConversion"/>
  </si>
  <si>
    <t>신라모텔
(031-846-3209)</t>
    <phoneticPr fontId="4" type="noConversion"/>
  </si>
  <si>
    <t xml:space="preserve"> 의정부시 호국로 1336번길 68</t>
    <phoneticPr fontId="4" type="noConversion"/>
  </si>
  <si>
    <t>프로방스
(031-871-2748)</t>
    <phoneticPr fontId="4" type="noConversion"/>
  </si>
  <si>
    <t xml:space="preserve"> 의정부시 신흥로 232번길 21</t>
    <phoneticPr fontId="4" type="noConversion"/>
  </si>
  <si>
    <t>트윈스호텔
(031-871-2143)</t>
    <phoneticPr fontId="4" type="noConversion"/>
  </si>
  <si>
    <t xml:space="preserve"> 의정부시 신흥로 239번길 11</t>
    <phoneticPr fontId="4" type="noConversion"/>
  </si>
  <si>
    <t>The호텔
(031-876-9528)</t>
    <phoneticPr fontId="4" type="noConversion"/>
  </si>
  <si>
    <t xml:space="preserve"> 의정부시 범골로 145번길 24</t>
    <phoneticPr fontId="4" type="noConversion"/>
  </si>
  <si>
    <t>컴인호텔
(031-843-0336)</t>
    <phoneticPr fontId="4" type="noConversion"/>
  </si>
  <si>
    <t xml:space="preserve"> 의정부시 평화로 558</t>
    <phoneticPr fontId="4" type="noConversion"/>
  </si>
  <si>
    <t>이조이
(031-875-2331)</t>
    <phoneticPr fontId="4" type="noConversion"/>
  </si>
  <si>
    <t xml:space="preserve"> 의정부시 평화로 439번길 18</t>
    <phoneticPr fontId="4" type="noConversion"/>
  </si>
  <si>
    <t>자이모텔
(031-841-9505)</t>
    <phoneticPr fontId="4" type="noConversion"/>
  </si>
  <si>
    <t xml:space="preserve"> 의정부시 호국로 1332번길 73</t>
    <phoneticPr fontId="4" type="noConversion"/>
  </si>
  <si>
    <t>라벤다
(031-878-6444)</t>
    <phoneticPr fontId="4" type="noConversion"/>
  </si>
  <si>
    <t xml:space="preserve"> 의정부시 둔야로 33번길 31</t>
    <phoneticPr fontId="4" type="noConversion"/>
  </si>
  <si>
    <t>에스모텔
(031-826-7931)</t>
    <phoneticPr fontId="4" type="noConversion"/>
  </si>
  <si>
    <t xml:space="preserve"> 의정부시 신흥로 222번길 5-23</t>
    <phoneticPr fontId="4" type="noConversion"/>
  </si>
  <si>
    <t>리오젠모텔
(031-843-6670)</t>
    <phoneticPr fontId="4" type="noConversion"/>
  </si>
  <si>
    <t xml:space="preserve"> 의정부시 호국로 1346번길 54</t>
    <phoneticPr fontId="4" type="noConversion"/>
  </si>
  <si>
    <t>베네치아
(031-844-0802)</t>
    <phoneticPr fontId="4" type="noConversion"/>
  </si>
  <si>
    <t xml:space="preserve"> 의정부시 평화로 562번길 9-3</t>
    <phoneticPr fontId="4" type="noConversion"/>
  </si>
  <si>
    <t>테마파크
(031-842-9455)</t>
    <phoneticPr fontId="4" type="noConversion"/>
  </si>
  <si>
    <t xml:space="preserve"> 의정부시 평화로 551번길 6</t>
    <phoneticPr fontId="4" type="noConversion"/>
  </si>
  <si>
    <t>달라스
(031-871-5276)</t>
    <phoneticPr fontId="4" type="noConversion"/>
  </si>
  <si>
    <t xml:space="preserve"> 의정부시 평화로 447-1</t>
    <phoneticPr fontId="4" type="noConversion"/>
  </si>
  <si>
    <t>시네마모텔
(031-855-4477)</t>
    <phoneticPr fontId="4" type="noConversion"/>
  </si>
  <si>
    <t xml:space="preserve"> 의정부시 평화로 439번길 24</t>
    <phoneticPr fontId="4" type="noConversion"/>
  </si>
  <si>
    <t>엘린모텔
(031-877-6350)</t>
    <phoneticPr fontId="4" type="noConversion"/>
  </si>
  <si>
    <t xml:space="preserve"> 의정부시 평화로 449-1</t>
    <phoneticPr fontId="4" type="noConversion"/>
  </si>
  <si>
    <t>씨마호텔
(031-876-1051)</t>
    <phoneticPr fontId="4" type="noConversion"/>
  </si>
  <si>
    <t xml:space="preserve"> 의정부시 평화로 439번길 15</t>
    <phoneticPr fontId="4" type="noConversion"/>
  </si>
  <si>
    <t>나이스호텔
(031-874-3868)</t>
    <phoneticPr fontId="4" type="noConversion"/>
  </si>
  <si>
    <t xml:space="preserve"> 의정부시 신흥로 240번길 48</t>
    <phoneticPr fontId="4" type="noConversion"/>
  </si>
  <si>
    <t>아이림호텔
(031-872-0312)</t>
    <phoneticPr fontId="4" type="noConversion"/>
  </si>
  <si>
    <t xml:space="preserve"> 의정부시 신흥로 232번길 5-15</t>
    <phoneticPr fontId="4" type="noConversion"/>
  </si>
  <si>
    <t>헤드1호텔
(031-847-5200)</t>
    <phoneticPr fontId="4" type="noConversion"/>
  </si>
  <si>
    <t xml:space="preserve"> 의정부시 평화로 554</t>
    <phoneticPr fontId="4" type="noConversion"/>
  </si>
  <si>
    <t>파라다이스
(031-843-8644)</t>
    <phoneticPr fontId="4" type="noConversion"/>
  </si>
  <si>
    <t xml:space="preserve"> 의정부시 평화로 567번길 5</t>
    <phoneticPr fontId="4" type="noConversion"/>
  </si>
  <si>
    <t>토마토모텔
(031-836-1515)</t>
    <phoneticPr fontId="4" type="noConversion"/>
  </si>
  <si>
    <t xml:space="preserve"> 의정부시 경의로 104</t>
    <phoneticPr fontId="4" type="noConversion"/>
  </si>
  <si>
    <t>파인파크모텔
(031-871-0082)</t>
    <phoneticPr fontId="4" type="noConversion"/>
  </si>
  <si>
    <t xml:space="preserve"> 의정부시 신흥로 231</t>
    <phoneticPr fontId="4" type="noConversion"/>
  </si>
  <si>
    <t>러브이즈
(031-878-0321)</t>
    <phoneticPr fontId="4" type="noConversion"/>
  </si>
  <si>
    <t>가을동화
(031-875-9087)</t>
    <phoneticPr fontId="4" type="noConversion"/>
  </si>
  <si>
    <t xml:space="preserve"> 의정부시 범골로 157번길 25-6</t>
    <phoneticPr fontId="4" type="noConversion"/>
  </si>
  <si>
    <t>루벤스
(031-855-9009)</t>
    <phoneticPr fontId="4" type="noConversion"/>
  </si>
  <si>
    <t xml:space="preserve"> 의정부시 신흥로 240번길 16</t>
    <phoneticPr fontId="4" type="noConversion"/>
  </si>
  <si>
    <t>리치모텔
(031-876-9528)</t>
    <phoneticPr fontId="4" type="noConversion"/>
  </si>
  <si>
    <t xml:space="preserve"> 의정부시 흥선로 177번길 15</t>
    <phoneticPr fontId="4" type="noConversion"/>
  </si>
  <si>
    <t>홍콩모텔
(031-840-1810)</t>
    <phoneticPr fontId="4" type="noConversion"/>
  </si>
  <si>
    <t xml:space="preserve"> 의정부시 태평로 118번길 16</t>
    <phoneticPr fontId="4" type="noConversion"/>
  </si>
  <si>
    <t>쉐르빌호텔
(031-829-7381)</t>
    <phoneticPr fontId="4" type="noConversion"/>
  </si>
  <si>
    <t xml:space="preserve"> 의정부시 흥선로 168번길 26</t>
    <phoneticPr fontId="4" type="noConversion"/>
  </si>
  <si>
    <t>한도장여관
(031-841-2216)</t>
    <phoneticPr fontId="4" type="noConversion"/>
  </si>
  <si>
    <t xml:space="preserve"> 의정부시 호국로 1336-68</t>
    <phoneticPr fontId="4" type="noConversion"/>
  </si>
  <si>
    <t>뮤즈모텔
(031-843-0255)</t>
    <phoneticPr fontId="4" type="noConversion"/>
  </si>
  <si>
    <t xml:space="preserve"> 의정부시 호국로 1336번길 39-10</t>
    <phoneticPr fontId="4" type="noConversion"/>
  </si>
  <si>
    <t>포유
(031-829-4322)</t>
    <phoneticPr fontId="4" type="noConversion"/>
  </si>
  <si>
    <t xml:space="preserve"> 의정부시 호국로 1298번길 39-6</t>
    <phoneticPr fontId="4" type="noConversion"/>
  </si>
  <si>
    <t>올인모텔
(031-873-5398)</t>
    <phoneticPr fontId="4" type="noConversion"/>
  </si>
  <si>
    <t xml:space="preserve"> 의정부시 신흥로 222번길 15</t>
    <phoneticPr fontId="4" type="noConversion"/>
  </si>
  <si>
    <t>포유나인
(031-829-4322)</t>
    <phoneticPr fontId="4" type="noConversion"/>
  </si>
  <si>
    <t xml:space="preserve"> 의정부시 신흥로 222번길 23</t>
    <phoneticPr fontId="4" type="noConversion"/>
  </si>
  <si>
    <t>엘리
(031-877-8088)</t>
    <phoneticPr fontId="4" type="noConversion"/>
  </si>
  <si>
    <t xml:space="preserve"> 의정부시 신흥로 222번길 27</t>
    <phoneticPr fontId="4" type="noConversion"/>
  </si>
  <si>
    <t>하이비스호텔
(031-410-6350)</t>
    <phoneticPr fontId="4" type="noConversion"/>
  </si>
  <si>
    <t>80,000
(조식포함)</t>
    <phoneticPr fontId="4" type="noConversion"/>
  </si>
  <si>
    <t>100,000
(조식포함)</t>
    <phoneticPr fontId="4" type="noConversion"/>
  </si>
  <si>
    <t>하이비스 호텔내 식당</t>
    <phoneticPr fontId="4" type="noConversion"/>
  </si>
  <si>
    <t>파레스장여관
(031-402-1818)</t>
    <phoneticPr fontId="4" type="noConversion"/>
  </si>
  <si>
    <t>서울해장국설렁탕
(031-401-8255)</t>
    <phoneticPr fontId="4" type="noConversion"/>
  </si>
  <si>
    <t>설렁탕 등</t>
    <phoneticPr fontId="4" type="noConversion"/>
  </si>
  <si>
    <t>아이비 모텔
(031-403-6084)</t>
    <phoneticPr fontId="4" type="noConversion"/>
  </si>
  <si>
    <t>강남동태탕찜탕전문점)
(031-405-9335)</t>
    <phoneticPr fontId="4" type="noConversion"/>
  </si>
  <si>
    <t>동태탕 등</t>
    <phoneticPr fontId="4" type="noConversion"/>
  </si>
  <si>
    <t>모텔스카이
(031-414-1245)</t>
    <phoneticPr fontId="4" type="noConversion"/>
  </si>
  <si>
    <t>피아노 모텔  
(031-439-7779)</t>
    <phoneticPr fontId="4" type="noConversion"/>
  </si>
  <si>
    <t>스카이 호텔
(031-411-7562)</t>
    <phoneticPr fontId="4" type="noConversion"/>
  </si>
  <si>
    <t>청진동해장국
(031-439-7090)</t>
    <phoneticPr fontId="4" type="noConversion"/>
  </si>
  <si>
    <t>해장국 등</t>
    <phoneticPr fontId="4" type="noConversion"/>
  </si>
  <si>
    <t>파라오 모텔
(031-481-8699)</t>
    <phoneticPr fontId="4" type="noConversion"/>
  </si>
  <si>
    <t>허브 모텔
(031-413-1637)</t>
    <phoneticPr fontId="4" type="noConversion"/>
  </si>
  <si>
    <t>더진국
(031-483-8877)</t>
    <phoneticPr fontId="4" type="noConversion"/>
  </si>
  <si>
    <t>인터파크 모텔
(031-487-8833)</t>
    <phoneticPr fontId="4" type="noConversion"/>
  </si>
  <si>
    <t>그랜드 모텔
(031-410-7395)</t>
    <phoneticPr fontId="4" type="noConversion"/>
  </si>
  <si>
    <t>청평장 
 (031-411-5541)</t>
    <phoneticPr fontId="4" type="noConversion"/>
  </si>
  <si>
    <t>힐튼파크장여관
(031-406-5285)</t>
    <phoneticPr fontId="4" type="noConversion"/>
  </si>
  <si>
    <t>이천쌀밥돌솥밥
(031-408-2008)</t>
    <phoneticPr fontId="11" type="noConversion"/>
  </si>
  <si>
    <t>백반</t>
    <phoneticPr fontId="11" type="noConversion"/>
  </si>
  <si>
    <t>허브모텔
(031-419-1600)</t>
    <phoneticPr fontId="4" type="noConversion"/>
  </si>
  <si>
    <t>웰빙낙지마당
(031-408-3374)</t>
    <phoneticPr fontId="11" type="noConversion"/>
  </si>
  <si>
    <t>낙지볶음,탕</t>
    <phoneticPr fontId="11" type="noConversion"/>
  </si>
  <si>
    <t>뉴그랜드모텔
(031-438-9005)</t>
    <phoneticPr fontId="4" type="noConversion"/>
  </si>
  <si>
    <t>일동숙이네밥상
(031-417-7028)</t>
    <phoneticPr fontId="11" type="noConversion"/>
  </si>
  <si>
    <t>힐하우스여관
(031-417-6800)</t>
    <phoneticPr fontId="4" type="noConversion"/>
  </si>
  <si>
    <t>종가진곰탕
(031-406-7120)</t>
    <phoneticPr fontId="11" type="noConversion"/>
  </si>
  <si>
    <t>갈비탕,
한우곰탕
백반</t>
    <phoneticPr fontId="11" type="noConversion"/>
  </si>
  <si>
    <t>붐모텔
(031-501-3711)</t>
    <phoneticPr fontId="4" type="noConversion"/>
  </si>
  <si>
    <t>갈비탕,한우곰탕
백반</t>
    <phoneticPr fontId="11" type="noConversion"/>
  </si>
  <si>
    <t>알삼공모텔
(031-417-8691)</t>
    <phoneticPr fontId="4" type="noConversion"/>
  </si>
  <si>
    <t>신라호텔
(031-416-8711)</t>
    <phoneticPr fontId="4" type="noConversion"/>
  </si>
  <si>
    <t>맛수원왕갈비
(031-493-1312)</t>
    <phoneticPr fontId="4" type="noConversion"/>
  </si>
  <si>
    <t>갈비탕, 
갈비정식</t>
    <phoneticPr fontId="4" type="noConversion"/>
  </si>
  <si>
    <t>서원호텔
(031-407-9031)</t>
    <phoneticPr fontId="4" type="noConversion"/>
  </si>
  <si>
    <t>서원레스토랑
(031-407-9031)</t>
    <phoneticPr fontId="11" type="noConversion"/>
  </si>
  <si>
    <t>뷔페</t>
    <phoneticPr fontId="11" type="noConversion"/>
  </si>
  <si>
    <t>퀸즈타운모텔
(031-415-2636</t>
    <phoneticPr fontId="4" type="noConversion"/>
  </si>
  <si>
    <t>강촌해장국
(415-3230)</t>
    <phoneticPr fontId="4" type="noConversion"/>
  </si>
  <si>
    <t>서일모텔
(031-409-2332)</t>
    <phoneticPr fontId="4" type="noConversion"/>
  </si>
  <si>
    <t>럭셔리관광호텔
(031-378-8013)</t>
    <phoneticPr fontId="4" type="noConversion"/>
  </si>
  <si>
    <t>77,000
(조식포함)</t>
    <phoneticPr fontId="4" type="noConversion"/>
  </si>
  <si>
    <t xml:space="preserve"> 호텔내 식당</t>
    <phoneticPr fontId="4" type="noConversion"/>
  </si>
  <si>
    <t>짬호텔
(031-373-7770)</t>
    <phoneticPr fontId="4" type="noConversion"/>
  </si>
  <si>
    <t xml:space="preserve">55,000
</t>
    <phoneticPr fontId="4" type="noConversion"/>
  </si>
  <si>
    <t xml:space="preserve"> 샌드위치 제공</t>
    <phoneticPr fontId="4" type="noConversion"/>
  </si>
  <si>
    <t>하얏트
(031- 968-1456)</t>
    <phoneticPr fontId="4" type="noConversion"/>
  </si>
  <si>
    <t>대가 가마솥순대국
(031-968-0077)</t>
    <phoneticPr fontId="4" type="noConversion"/>
  </si>
  <si>
    <t>순대국 등</t>
    <phoneticPr fontId="4" type="noConversion"/>
  </si>
  <si>
    <t>S호텔
(031- 962-6363)</t>
    <phoneticPr fontId="4" type="noConversion"/>
  </si>
  <si>
    <t>노블레스모텔
( 031- 967-4622)</t>
    <phoneticPr fontId="4" type="noConversion"/>
  </si>
  <si>
    <t>호텔사이버
(031- 974-0008)</t>
    <phoneticPr fontId="4" type="noConversion"/>
  </si>
  <si>
    <t>일반50,000
특실60,000</t>
    <phoneticPr fontId="4" type="noConversion"/>
  </si>
  <si>
    <t>일반70,000
특실90,000</t>
    <phoneticPr fontId="4" type="noConversion"/>
  </si>
  <si>
    <t>대자연참숯구이
(031-973-7019)</t>
    <phoneticPr fontId="4" type="noConversion"/>
  </si>
  <si>
    <t>나이스호텔
(031- 972-9900)</t>
    <phoneticPr fontId="4" type="noConversion"/>
  </si>
  <si>
    <t>일반75,000
특실105,000</t>
    <phoneticPr fontId="4" type="noConversion"/>
  </si>
  <si>
    <t>좌동</t>
    <phoneticPr fontId="4" type="noConversion"/>
  </si>
  <si>
    <t>참이맛뼈다귀전문점
(031-973-8533)</t>
    <phoneticPr fontId="4" type="noConversion"/>
  </si>
  <si>
    <t>체스호텔
(031- 938-5350)</t>
    <phoneticPr fontId="4" type="noConversion"/>
  </si>
  <si>
    <t xml:space="preserve">일~목
일반40,000
특실50,000
</t>
    <phoneticPr fontId="4" type="noConversion"/>
  </si>
  <si>
    <t>금~토
일반50,000
특실60,000</t>
    <phoneticPr fontId="4" type="noConversion"/>
  </si>
  <si>
    <t>페이지호텔
(031- 938-8711)</t>
    <phoneticPr fontId="4" type="noConversion"/>
  </si>
  <si>
    <t>월~목
일반80,000
특실90,000</t>
    <phoneticPr fontId="4" type="noConversion"/>
  </si>
  <si>
    <t>금~일
일100,000
특실110,000</t>
    <phoneticPr fontId="4" type="noConversion"/>
  </si>
  <si>
    <t>주)참이맛
화정직영점
(031-974-1005)</t>
    <phoneticPr fontId="4" type="noConversion"/>
  </si>
  <si>
    <t>뼈해장국</t>
    <phoneticPr fontId="4" type="noConversion"/>
  </si>
  <si>
    <t>람세스호텔
(031- 972-2780)</t>
    <phoneticPr fontId="4" type="noConversion"/>
  </si>
  <si>
    <t>명가원설렁탕
(031-974-2888)</t>
    <phoneticPr fontId="4" type="noConversion"/>
  </si>
  <si>
    <t>30~40</t>
    <phoneticPr fontId="4" type="noConversion"/>
  </si>
  <si>
    <t>설렁탕
갈비탕
비빔밥</t>
    <phoneticPr fontId="4" type="noConversion"/>
  </si>
  <si>
    <t>필그린호텔
(031- 907-5277)</t>
    <phoneticPr fontId="4" type="noConversion"/>
  </si>
  <si>
    <t>클레오파트라호텔
(031- 908-0062)</t>
    <phoneticPr fontId="4" type="noConversion"/>
  </si>
  <si>
    <t>60,000~
80,000</t>
    <phoneticPr fontId="4" type="noConversion"/>
  </si>
  <si>
    <t>70,000~
90,000</t>
    <phoneticPr fontId="4" type="noConversion"/>
  </si>
  <si>
    <t>오모리찌개(일산점)
(031-904-0046)</t>
    <phoneticPr fontId="4" type="noConversion"/>
  </si>
  <si>
    <t xml:space="preserve"> 고양시 일산동구 중앙로1031 (백석동2,3층)</t>
    <phoneticPr fontId="4" type="noConversion"/>
  </si>
  <si>
    <t>김치찌개 등</t>
    <phoneticPr fontId="4" type="noConversion"/>
  </si>
  <si>
    <t>로젠하임
(031- 906-6136)</t>
    <phoneticPr fontId="4" type="noConversion"/>
  </si>
  <si>
    <t>일반60,000
특실70,000</t>
    <phoneticPr fontId="4" type="noConversion"/>
  </si>
  <si>
    <t xml:space="preserve"> 고양시 일산동구 중앙로1031(백석동2,3층)</t>
    <phoneticPr fontId="4" type="noConversion"/>
  </si>
  <si>
    <t>부띠끄 호텔 케이
(031- 914-8349)</t>
    <phoneticPr fontId="4" type="noConversion"/>
  </si>
  <si>
    <t>카프리
(031- 904-6223)</t>
    <phoneticPr fontId="4" type="noConversion"/>
  </si>
  <si>
    <t>W2호텔
(031- 908-5051)</t>
    <phoneticPr fontId="4" type="noConversion"/>
  </si>
  <si>
    <t xml:space="preserve"> 고양시 일산동구 강석로 147, 1~9층호 (마두동)
-평일만가능,평일부터 주말까지 이용시 주말 예약 가능</t>
    <phoneticPr fontId="4" type="noConversion"/>
  </si>
  <si>
    <t>호텔앙띠브
(031- 905-1515)</t>
    <phoneticPr fontId="4" type="noConversion"/>
  </si>
  <si>
    <t>65,000~
8,0000</t>
    <phoneticPr fontId="4" type="noConversion"/>
  </si>
  <si>
    <t>85,000~
100,000</t>
    <phoneticPr fontId="4" type="noConversion"/>
  </si>
  <si>
    <t>엠블호텔 킨텍스
특1급호텔
(031- 927-7800)</t>
    <phoneticPr fontId="4" type="noConversion"/>
  </si>
  <si>
    <t xml:space="preserve"> 고양시 일산동구 태극로 20, 지하4층~지상20층 (장항동, 엠블호텔 킨텍스)</t>
    <phoneticPr fontId="4" type="noConversion"/>
  </si>
  <si>
    <t>객실요금
호텔객실예약과 문의
(031-927-7800)</t>
    <phoneticPr fontId="4" type="noConversion"/>
  </si>
  <si>
    <t xml:space="preserve"> 호텔내 식당
 조식불포함 객실 이용시 유료(36,300원)</t>
    <phoneticPr fontId="4" type="noConversion"/>
  </si>
  <si>
    <t xml:space="preserve"> 고양시 일산서구 중앙로 1560-34
 (대화동, 이마파킹프라자 1층)</t>
    <phoneticPr fontId="4" type="noConversion"/>
  </si>
  <si>
    <t xml:space="preserve"> 고양시 일산서구 일산로 762
 (대화동, 대화빌딩 2층)</t>
    <phoneticPr fontId="4" type="noConversion"/>
  </si>
  <si>
    <t>리노모텔
(031-865-3636)</t>
    <phoneticPr fontId="4" type="noConversion"/>
  </si>
  <si>
    <t>예지원
(031-865-9363)</t>
    <phoneticPr fontId="4" type="noConversion"/>
  </si>
  <si>
    <t>떡갈비,갈비탕</t>
    <phoneticPr fontId="4" type="noConversion"/>
  </si>
  <si>
    <t>렉시모텔
(031-864-7088)</t>
    <phoneticPr fontId="4" type="noConversion"/>
  </si>
  <si>
    <t>동동갈비
(031-864-3093)</t>
    <phoneticPr fontId="4" type="noConversion"/>
  </si>
  <si>
    <t>갈비탕,육개장</t>
    <phoneticPr fontId="4" type="noConversion"/>
  </si>
  <si>
    <t>E 모텔
(031-858-5530)</t>
    <phoneticPr fontId="4" type="noConversion"/>
  </si>
  <si>
    <t>조마루뼈다귀
(031-866-8855)</t>
    <phoneticPr fontId="4" type="noConversion"/>
  </si>
  <si>
    <t>감자탕,해장국</t>
    <phoneticPr fontId="4" type="noConversion"/>
  </si>
  <si>
    <t>세인트모텔
(031-866-7331)</t>
    <phoneticPr fontId="4" type="noConversion"/>
  </si>
  <si>
    <t>소요산면옥
(031-863-5147)</t>
    <phoneticPr fontId="4" type="noConversion"/>
  </si>
  <si>
    <t>회냉면</t>
    <phoneticPr fontId="4" type="noConversion"/>
  </si>
  <si>
    <t>시마모텔
(031-865-3200)</t>
    <phoneticPr fontId="4" type="noConversion"/>
  </si>
  <si>
    <t>흥성면옥
(031-863-6963)</t>
    <phoneticPr fontId="4" type="noConversion"/>
  </si>
  <si>
    <t>돌솥밥,만두전골</t>
    <phoneticPr fontId="4" type="noConversion"/>
  </si>
  <si>
    <t>라성모텔
(031-565-0136)</t>
    <phoneticPr fontId="4" type="noConversion"/>
  </si>
  <si>
    <t>큰집설렁탕
 (031 -552-6633)</t>
    <phoneticPr fontId="4" type="noConversion"/>
  </si>
  <si>
    <t>설렁탕,갈비</t>
    <phoneticPr fontId="4" type="noConversion"/>
  </si>
  <si>
    <t>허니문모텔
(031-567-8843)</t>
    <phoneticPr fontId="4" type="noConversion"/>
  </si>
  <si>
    <t>꽈배기모텔
(031-565-1819)</t>
    <phoneticPr fontId="4" type="noConversion"/>
  </si>
  <si>
    <t>몽모텔
(031-553-7572)</t>
    <phoneticPr fontId="4" type="noConversion"/>
  </si>
  <si>
    <t>아엠티모텔
(031-555-6513)</t>
    <phoneticPr fontId="4" type="noConversion"/>
  </si>
  <si>
    <t>미즈모텔
(031-552-7070)</t>
    <phoneticPr fontId="4" type="noConversion"/>
  </si>
  <si>
    <t>팰리스모텔
(031-556-9864)</t>
    <phoneticPr fontId="4" type="noConversion"/>
  </si>
  <si>
    <t>퍼스트모텔
(031-565-9931)</t>
    <phoneticPr fontId="4" type="noConversion"/>
  </si>
  <si>
    <t>발리모텔
(031-551-1800</t>
    <phoneticPr fontId="4" type="noConversion"/>
  </si>
  <si>
    <t>양지파인리조트
(031-329-9512)</t>
    <phoneticPr fontId="4" type="noConversion"/>
  </si>
  <si>
    <t>콘도내 식당</t>
    <phoneticPr fontId="4" type="noConversion"/>
  </si>
  <si>
    <t>리오
(031-281-0059)</t>
    <phoneticPr fontId="4" type="noConversion"/>
  </si>
  <si>
    <t xml:space="preserve"> 용인시 기흥구  중부대로 393-1(신갈동)</t>
    <phoneticPr fontId="4" type="noConversion"/>
  </si>
  <si>
    <t>총각손칼국수
(031-282-8474)</t>
    <phoneticPr fontId="4" type="noConversion"/>
  </si>
  <si>
    <t>모텔큐 
(031-285-4242)</t>
    <phoneticPr fontId="4" type="noConversion"/>
  </si>
  <si>
    <t>완산골명가기흥점
(031-287-5990)</t>
    <phoneticPr fontId="4" type="noConversion"/>
  </si>
  <si>
    <t>M모텔  
(031-283-2651)</t>
    <phoneticPr fontId="4" type="noConversion"/>
  </si>
  <si>
    <t>무봉리토종순대국
(031-287-2233)</t>
    <phoneticPr fontId="4" type="noConversion"/>
  </si>
  <si>
    <t>순대국</t>
    <phoneticPr fontId="4" type="noConversion"/>
  </si>
  <si>
    <t>모텔CC
(031-287-5579)</t>
    <phoneticPr fontId="4" type="noConversion"/>
  </si>
  <si>
    <t>봉희설렁탕
(031-281-4321)</t>
    <phoneticPr fontId="4" type="noConversion"/>
  </si>
  <si>
    <t>엘레강스
(031-282-0238)</t>
    <phoneticPr fontId="4" type="noConversion"/>
  </si>
  <si>
    <t>쉘브르
(031-284-4715)</t>
    <phoneticPr fontId="4" type="noConversion"/>
  </si>
  <si>
    <t>그레이스
(031-282-1120)</t>
    <phoneticPr fontId="4" type="noConversion"/>
  </si>
  <si>
    <t>우리순대국
(031-274-3144)</t>
    <phoneticPr fontId="4" type="noConversion"/>
  </si>
  <si>
    <t>센추럴파크
(031-282-1122)</t>
    <phoneticPr fontId="4" type="noConversion"/>
  </si>
  <si>
    <t>O2
(031-281-5858)</t>
    <phoneticPr fontId="4" type="noConversion"/>
  </si>
  <si>
    <t>윈저캐슬레스토랑
(031-284-2002)</t>
    <phoneticPr fontId="4" type="noConversion"/>
  </si>
  <si>
    <t>조식</t>
    <phoneticPr fontId="4" type="noConversion"/>
  </si>
  <si>
    <t>제스트
(031-285-0707)</t>
    <phoneticPr fontId="4" type="noConversion"/>
  </si>
  <si>
    <t>스카이
(031-281-3601)</t>
    <phoneticPr fontId="4" type="noConversion"/>
  </si>
  <si>
    <t>라고
(031-281-3601)</t>
    <phoneticPr fontId="4" type="noConversion"/>
  </si>
  <si>
    <t>스타
(031-275-8562)</t>
    <phoneticPr fontId="4" type="noConversion"/>
  </si>
  <si>
    <t>샤인
(031-283-5650)</t>
    <phoneticPr fontId="4" type="noConversion"/>
  </si>
  <si>
    <t>우강
(031-284-8989)</t>
    <phoneticPr fontId="4" type="noConversion"/>
  </si>
  <si>
    <t>김치찌개등</t>
    <phoneticPr fontId="4" type="noConversion"/>
  </si>
  <si>
    <t>리버
(031-281-3011)</t>
    <phoneticPr fontId="4" type="noConversion"/>
  </si>
  <si>
    <t>에이스
(031-287-1919)</t>
    <phoneticPr fontId="4" type="noConversion"/>
  </si>
  <si>
    <t>폴
(031-274-5471)</t>
    <phoneticPr fontId="4" type="noConversion"/>
  </si>
  <si>
    <t>샹그리아
(031-282-4608)</t>
    <phoneticPr fontId="4" type="noConversion"/>
  </si>
  <si>
    <t>IS호텔
(031-283-1745)</t>
    <phoneticPr fontId="4" type="noConversion"/>
  </si>
  <si>
    <t>전주콩나물생태탕
(031-274-8845)</t>
    <phoneticPr fontId="4" type="noConversion"/>
  </si>
  <si>
    <t xml:space="preserve"> 콩나물해장국</t>
    <phoneticPr fontId="4" type="noConversion"/>
  </si>
  <si>
    <t>리오텔
(031-945-7219)</t>
    <phoneticPr fontId="2" type="noConversion"/>
  </si>
  <si>
    <t xml:space="preserve"> 파주시 탄현면 성동로 1,가동</t>
    <phoneticPr fontId="4" type="noConversion"/>
  </si>
  <si>
    <t>두부마을
9031-945-2114)</t>
    <phoneticPr fontId="4" type="noConversion"/>
  </si>
  <si>
    <t>파주시 탄현면 필승로 480</t>
    <phoneticPr fontId="2" type="noConversion"/>
  </si>
  <si>
    <t>청국장된장찌게</t>
    <phoneticPr fontId="4" type="noConversion"/>
  </si>
  <si>
    <t>조아텔
(031-945-1155)</t>
    <phoneticPr fontId="2" type="noConversion"/>
  </si>
  <si>
    <t>파주시 탄현면 필승로 448</t>
    <phoneticPr fontId="2" type="noConversion"/>
  </si>
  <si>
    <t>명품설렁탕
(031-945-6265)</t>
    <phoneticPr fontId="4" type="noConversion"/>
  </si>
  <si>
    <t xml:space="preserve"> 파주시 탄현면 성동리 663-4</t>
    <phoneticPr fontId="4" type="noConversion"/>
  </si>
  <si>
    <t>설렁탕,뼈해장국</t>
    <phoneticPr fontId="4" type="noConversion"/>
  </si>
  <si>
    <t>샤이나
(031-949-6830)</t>
    <phoneticPr fontId="2" type="noConversion"/>
  </si>
  <si>
    <t>파주시 탄현면 필승로 442</t>
    <phoneticPr fontId="2" type="noConversion"/>
  </si>
  <si>
    <t>맘스의정부부대찌개</t>
    <phoneticPr fontId="2" type="noConversion"/>
  </si>
  <si>
    <t>파주시 탄현면 필승로 506</t>
    <phoneticPr fontId="2" type="noConversion"/>
  </si>
  <si>
    <t>I.M.T
(031-949-3952)</t>
    <phoneticPr fontId="2" type="noConversion"/>
  </si>
  <si>
    <t>파주시 탄현면 성동로 34,4동</t>
    <phoneticPr fontId="2" type="noConversion"/>
  </si>
  <si>
    <t>팔레스오브드림
(031-949-5120)</t>
    <phoneticPr fontId="2" type="noConversion"/>
  </si>
  <si>
    <t>파주시 탄현면 보광로 600번기 45</t>
    <phoneticPr fontId="2" type="noConversion"/>
  </si>
  <si>
    <t>일가무교동낙지
(031-948-5355)
서래옥
(031-948-8282)</t>
    <phoneticPr fontId="4" type="noConversion"/>
  </si>
  <si>
    <t xml:space="preserve"> 파주시 광탄면 영장리 41번지
 파주시 광탄면 영장리 85-5</t>
    <phoneticPr fontId="4" type="noConversion"/>
  </si>
  <si>
    <t xml:space="preserve">
일반정식
설렁탕/백반
</t>
    <phoneticPr fontId="4" type="noConversion"/>
  </si>
  <si>
    <t>유일레져
(031-948-6161)</t>
    <phoneticPr fontId="2" type="noConversion"/>
  </si>
  <si>
    <t>파주시 광탄면 보광로 877</t>
    <phoneticPr fontId="2" type="noConversion"/>
  </si>
  <si>
    <t>4인
(77,000)</t>
    <phoneticPr fontId="2" type="noConversion"/>
  </si>
  <si>
    <t>4인
(88,000)</t>
    <phoneticPr fontId="2" type="noConversion"/>
  </si>
  <si>
    <t>돈베돈가
(031-948-5457)</t>
    <phoneticPr fontId="4" type="noConversion"/>
  </si>
  <si>
    <t>6인
(115,000)</t>
    <phoneticPr fontId="2" type="noConversion"/>
  </si>
  <si>
    <t>6인
(132,000)</t>
    <phoneticPr fontId="2" type="noConversion"/>
  </si>
  <si>
    <t>불고기백반</t>
    <phoneticPr fontId="4" type="noConversion"/>
  </si>
  <si>
    <t>나무모텔
( 031- 258-8118)</t>
    <phoneticPr fontId="4" type="noConversion"/>
  </si>
  <si>
    <t>파랑새여관
( 031- 252-9231)</t>
    <phoneticPr fontId="4" type="noConversion"/>
  </si>
  <si>
    <t>노블레스모텔
( 031- 241-5468)</t>
    <phoneticPr fontId="4" type="noConversion"/>
  </si>
  <si>
    <t>테마모텔
(031 -258 -5707)</t>
    <phoneticPr fontId="4" type="noConversion"/>
  </si>
  <si>
    <t>리오모텔
(031 -241 -3964)</t>
    <phoneticPr fontId="4" type="noConversion"/>
  </si>
  <si>
    <t>(신)테마모텔
( 031- 243-4781)</t>
    <phoneticPr fontId="4" type="noConversion"/>
  </si>
  <si>
    <t>피아노모텔
(031 -258 -8080)</t>
    <phoneticPr fontId="4" type="noConversion"/>
  </si>
  <si>
    <t>꿈의궁전여관
( 031- 258-9770)</t>
    <phoneticPr fontId="4" type="noConversion"/>
  </si>
  <si>
    <t>호텔에쿠스
( 031- 207-6607)</t>
    <phoneticPr fontId="4" type="noConversion"/>
  </si>
  <si>
    <t>테마모텔
(031 -271 -6926)</t>
    <phoneticPr fontId="4" type="noConversion"/>
  </si>
  <si>
    <t>네오모텔
( 031- 244-6950)</t>
    <phoneticPr fontId="4" type="noConversion"/>
  </si>
  <si>
    <t>그랜드모텔
( 031- 234-7131)</t>
    <phoneticPr fontId="4" type="noConversion"/>
  </si>
  <si>
    <t>비비모텔
( 031- 235-6295)</t>
    <phoneticPr fontId="4" type="noConversion"/>
  </si>
  <si>
    <t>로즈
( 031- 232-4488)</t>
    <phoneticPr fontId="4" type="noConversion"/>
  </si>
  <si>
    <t>핑크팬더모텔
( 031- 235-4185)</t>
    <phoneticPr fontId="4" type="noConversion"/>
  </si>
  <si>
    <t>X모텔
( 031- 224-3560)</t>
    <phoneticPr fontId="4" type="noConversion"/>
  </si>
  <si>
    <t>호텔윈
( 031- 223-6535)</t>
    <phoneticPr fontId="4" type="noConversion"/>
  </si>
  <si>
    <t>아이비2모텔
( 031- 239-2800)</t>
    <phoneticPr fontId="4" type="noConversion"/>
  </si>
  <si>
    <t>황금장모텔
( 031- 235-6565)</t>
    <phoneticPr fontId="4" type="noConversion"/>
  </si>
  <si>
    <t>피닉스모텔
( 031- 236-4614)</t>
    <phoneticPr fontId="4" type="noConversion"/>
  </si>
  <si>
    <t>리베로모텔
( 031- 292-3600)</t>
    <phoneticPr fontId="4" type="noConversion"/>
  </si>
  <si>
    <t>메이트호텔
( 031- 278-7780)</t>
    <phoneticPr fontId="4" type="noConversion"/>
  </si>
  <si>
    <t>라벤더모텔
( 031- 292-0745)</t>
    <phoneticPr fontId="4" type="noConversion"/>
  </si>
  <si>
    <t>메이저모텔
( 031- 244-4666)</t>
    <phoneticPr fontId="4" type="noConversion"/>
  </si>
  <si>
    <t>꽈배기모텔
( 031- 257-1818)</t>
    <phoneticPr fontId="4" type="noConversion"/>
  </si>
  <si>
    <t>뉴그린모텔
( 031- 256-6342)</t>
    <phoneticPr fontId="4" type="noConversion"/>
  </si>
  <si>
    <t>뮤모텔
( 031- 256-7706)</t>
    <phoneticPr fontId="4" type="noConversion"/>
  </si>
  <si>
    <t>아이비모텔
( 031- 256-5801)</t>
    <phoneticPr fontId="4" type="noConversion"/>
  </si>
  <si>
    <t>프린스모텔
( 031- 256-4163)</t>
    <phoneticPr fontId="4" type="noConversion"/>
  </si>
  <si>
    <t>쎈트로여관
( 031- 241-8193)</t>
    <phoneticPr fontId="4" type="noConversion"/>
  </si>
  <si>
    <t>다이아몬드호텔
( 031- 222-7666)</t>
    <phoneticPr fontId="4" type="noConversion"/>
  </si>
  <si>
    <t>닉스모텔
( 031- 267-0470)</t>
    <phoneticPr fontId="4" type="noConversion"/>
  </si>
  <si>
    <t>뉴세븐
( 031- 224-2333)</t>
    <phoneticPr fontId="4" type="noConversion"/>
  </si>
  <si>
    <t>스타메이드호텔
( 031- 898-5055)</t>
    <phoneticPr fontId="4" type="noConversion"/>
  </si>
  <si>
    <t>호텔W(더블유)
( 031- 224-3058)</t>
    <phoneticPr fontId="4" type="noConversion"/>
  </si>
  <si>
    <t>굳세븐호텔
(031 -225 -2761)</t>
    <phoneticPr fontId="4" type="noConversion"/>
  </si>
  <si>
    <t>드라마모텔
( 031- 239-7554)</t>
    <phoneticPr fontId="4" type="noConversion"/>
  </si>
  <si>
    <t>오르세비즈니스호텔
(031 -267 -1133)</t>
    <phoneticPr fontId="4" type="noConversion"/>
  </si>
  <si>
    <t>S호텔(에스호텔)
( 031- 223-8671)</t>
    <phoneticPr fontId="4" type="noConversion"/>
  </si>
  <si>
    <t>르빌모텔
( 031- 237-0150)</t>
    <phoneticPr fontId="4" type="noConversion"/>
  </si>
  <si>
    <t>갤러리여관
(031-746-6161)</t>
    <phoneticPr fontId="4" type="noConversion"/>
  </si>
  <si>
    <t>이젠
(031-736-1007)</t>
    <phoneticPr fontId="4" type="noConversion"/>
  </si>
  <si>
    <t>45,000~50,000</t>
    <phoneticPr fontId="4" type="noConversion"/>
  </si>
  <si>
    <t>50,000~60,000</t>
    <phoneticPr fontId="4" type="noConversion"/>
  </si>
  <si>
    <t>바인호텔
(031-721-3350)</t>
    <phoneticPr fontId="4" type="noConversion"/>
  </si>
  <si>
    <t xml:space="preserve"> 성남시 중원구 산성대로184</t>
    <phoneticPr fontId="4" type="noConversion"/>
  </si>
  <si>
    <t>77,000~
99,000</t>
    <phoneticPr fontId="4" type="noConversion"/>
  </si>
  <si>
    <t>88,000~
120,000</t>
    <phoneticPr fontId="4" type="noConversion"/>
  </si>
  <si>
    <t>볼잔
(031-721-3350)</t>
    <phoneticPr fontId="4" type="noConversion"/>
  </si>
  <si>
    <t>경기 성남시 중원구 산성대로184</t>
    <phoneticPr fontId="4" type="noConversion"/>
  </si>
  <si>
    <t>샌드위치, 오므라이스 등</t>
    <phoneticPr fontId="4" type="noConversion"/>
  </si>
  <si>
    <t>호텔루이스
(031-752-3117)</t>
    <phoneticPr fontId="4" type="noConversion"/>
  </si>
  <si>
    <t xml:space="preserve"> 성남시 중원구 광명로22-1</t>
    <phoneticPr fontId="4" type="noConversion"/>
  </si>
  <si>
    <t>80,000~
130,000</t>
    <phoneticPr fontId="4" type="noConversion"/>
  </si>
  <si>
    <t>청솔
(031-752-3117)</t>
    <phoneticPr fontId="4" type="noConversion"/>
  </si>
  <si>
    <t>경기 성남시 중원구 광명로22-1</t>
    <phoneticPr fontId="4" type="noConversion"/>
  </si>
  <si>
    <t>킹 호텔
(031-711-6900)</t>
    <phoneticPr fontId="4" type="noConversion"/>
  </si>
  <si>
    <t>노블레스호텔
(031- 702-4591)</t>
    <phoneticPr fontId="4" type="noConversion"/>
  </si>
  <si>
    <t>글로리아호텔
(031- 718-0791)</t>
    <phoneticPr fontId="4" type="noConversion"/>
  </si>
  <si>
    <t>리젠시
(031- 706-7400)</t>
    <phoneticPr fontId="4" type="noConversion"/>
  </si>
  <si>
    <t>70,000~
100,000</t>
    <phoneticPr fontId="4" type="noConversion"/>
  </si>
  <si>
    <t>호텔조식</t>
    <phoneticPr fontId="4" type="noConversion"/>
  </si>
  <si>
    <t>호텔갤러리
(031- 702-8210)</t>
    <phoneticPr fontId="4" type="noConversion"/>
  </si>
  <si>
    <t>132,000~
198,000</t>
    <phoneticPr fontId="4" type="noConversion"/>
  </si>
  <si>
    <t>122,000~
188,000</t>
    <phoneticPr fontId="4" type="noConversion"/>
  </si>
  <si>
    <t>호텔조식(비용별도)</t>
    <phoneticPr fontId="4" type="noConversion"/>
  </si>
  <si>
    <t>호텔에스알
(031- 702-6565)</t>
    <phoneticPr fontId="4" type="noConversion"/>
  </si>
  <si>
    <t>143,000~
220,000</t>
    <phoneticPr fontId="4" type="noConversion"/>
  </si>
  <si>
    <t>Hotel JJ
(031 -714 -2800)</t>
    <phoneticPr fontId="4" type="noConversion"/>
  </si>
  <si>
    <t>메이트호텔
(031 - 705-5111)</t>
    <phoneticPr fontId="4" type="noConversion"/>
  </si>
  <si>
    <t>143,000~
200,000</t>
    <phoneticPr fontId="4" type="noConversion"/>
  </si>
  <si>
    <t>코트야드바이매리엇서울판교
(031 -8060-2000)</t>
    <phoneticPr fontId="4" type="noConversion"/>
  </si>
  <si>
    <t>220,000~
330,000</t>
    <phoneticPr fontId="4" type="noConversion"/>
  </si>
  <si>
    <t>175,000~
280,000</t>
    <phoneticPr fontId="4" type="noConversion"/>
  </si>
  <si>
    <t>관람객 추천 숙박업소(서울특별시)</t>
    <phoneticPr fontId="4" type="noConversion"/>
  </si>
  <si>
    <t>관람객 추천 숙박업소(경기도)</t>
    <phoneticPr fontId="2" type="noConversion"/>
  </si>
  <si>
    <t>경기도</t>
    <phoneticPr fontId="4" type="noConversion"/>
  </si>
  <si>
    <t>인터내셔날       (031-618-7911)</t>
    <phoneticPr fontId="4" type="noConversion"/>
  </si>
  <si>
    <t xml:space="preserve"> 평택시 비전동 832-1</t>
  </si>
  <si>
    <t>안일옥
(031-653-4183)</t>
    <phoneticPr fontId="4" type="noConversion"/>
  </si>
  <si>
    <t xml:space="preserve"> 평택시 비전동 829-8 (1층)</t>
  </si>
  <si>
    <t>탕류(곰탕)</t>
    <phoneticPr fontId="4" type="noConversion"/>
  </si>
  <si>
    <t>거기              (031-656-0631)</t>
    <phoneticPr fontId="4" type="noConversion"/>
  </si>
  <si>
    <t xml:space="preserve"> 평택시 서동대로 3869</t>
  </si>
  <si>
    <t>유가네기사식당
(657 -8069)</t>
    <phoneticPr fontId="4" type="noConversion"/>
  </si>
  <si>
    <t xml:space="preserve"> 평택시 용이동 99-7 (1층)</t>
  </si>
  <si>
    <t>백반</t>
    <phoneticPr fontId="4" type="noConversion"/>
  </si>
  <si>
    <t>거성파크         (031-652-6580)</t>
    <phoneticPr fontId="4" type="noConversion"/>
  </si>
  <si>
    <t xml:space="preserve"> 평택시 평택5로 86</t>
  </si>
  <si>
    <t>내고향맛집
(657 -4543)</t>
    <phoneticPr fontId="4" type="noConversion"/>
  </si>
  <si>
    <t xml:space="preserve"> 평택시 비전동 832-1 (1층) </t>
  </si>
  <si>
    <t>고기구이및 백반</t>
    <phoneticPr fontId="4" type="noConversion"/>
  </si>
  <si>
    <t>그린파크             (031-653-4580)</t>
    <phoneticPr fontId="4" type="noConversion"/>
  </si>
  <si>
    <t xml:space="preserve"> 평택시 경기대로 552</t>
  </si>
  <si>
    <t>별법동태탕(세교점)
(651-9001)</t>
    <phoneticPr fontId="4" type="noConversion"/>
  </si>
  <si>
    <t xml:space="preserve"> 평택시 세교동 362-2</t>
  </si>
  <si>
    <t>미라지모텔        (031-683-2559)</t>
    <phoneticPr fontId="4" type="noConversion"/>
  </si>
  <si>
    <t xml:space="preserve"> 평택시 안중읍 안현로 서9길 14</t>
  </si>
  <si>
    <t>용추골미궁순대
(031-681-7762)</t>
    <phoneticPr fontId="4" type="noConversion"/>
  </si>
  <si>
    <t xml:space="preserve"> 평택시 안중읍 현화리 837-2</t>
    <phoneticPr fontId="4" type="noConversion"/>
  </si>
  <si>
    <t>순대국</t>
    <phoneticPr fontId="4" type="noConversion"/>
  </si>
  <si>
    <t>모텔에쿠스       (031-682-8869)</t>
    <phoneticPr fontId="4" type="noConversion"/>
  </si>
  <si>
    <t xml:space="preserve"> 평택시 포승읍 직산동길 13</t>
  </si>
  <si>
    <t>거성추어매운탕
(031-683-6541)</t>
    <phoneticPr fontId="4" type="noConversion"/>
  </si>
  <si>
    <t xml:space="preserve"> 평택시 포승읍 희곡리 627-16</t>
    <phoneticPr fontId="4" type="noConversion"/>
  </si>
  <si>
    <t>추어매운탕</t>
    <phoneticPr fontId="4" type="noConversion"/>
  </si>
  <si>
    <t>아이모텔         (031-684-3343)</t>
    <phoneticPr fontId="4" type="noConversion"/>
  </si>
  <si>
    <t xml:space="preserve"> 평택시 청북면 청북중앙로 12</t>
  </si>
  <si>
    <t>양평해장국청북점
(031-683-8008)</t>
    <phoneticPr fontId="4" type="noConversion"/>
  </si>
  <si>
    <t xml:space="preserve"> 평택시 청북면 현곡리 342-4</t>
    <phoneticPr fontId="4" type="noConversion"/>
  </si>
  <si>
    <t xml:space="preserve"> 평택시 포승읍 여술1길 116</t>
  </si>
  <si>
    <t xml:space="preserve"> 평택시 평택2로 10번길 19</t>
  </si>
  <si>
    <t xml:space="preserve"> 평택시 평택동 290-2</t>
  </si>
  <si>
    <t xml:space="preserve"> 평택시 평택로 88번길 33</t>
  </si>
  <si>
    <t xml:space="preserve"> 평택시 평택동 66-3(1층)</t>
  </si>
  <si>
    <t xml:space="preserve"> 평택시 통복로 32번길 14</t>
  </si>
  <si>
    <t xml:space="preserve"> 평택시 평택동 86-3  </t>
  </si>
  <si>
    <t xml:space="preserve"> 평택시 통복로26번길11</t>
  </si>
  <si>
    <t xml:space="preserve"> 평택시 평택5로76번길33</t>
  </si>
  <si>
    <t xml:space="preserve"> 평택시 팽성읍 안정로31</t>
  </si>
  <si>
    <t xml:space="preserve"> 평택시 팽성읍 안정리 218-19  </t>
  </si>
  <si>
    <t xml:space="preserve"> 평택시 포승읍 여슬1길8</t>
  </si>
  <si>
    <t xml:space="preserve"> 평택시 현덕면 서동대로130</t>
  </si>
  <si>
    <t xml:space="preserve"> 평택시 포승읍 직산동길14</t>
  </si>
  <si>
    <t xml:space="preserve"> 평택시 포승읍
희곡리 627-16</t>
  </si>
  <si>
    <t>추어매운탕</t>
  </si>
  <si>
    <t xml:space="preserve"> 평택시 평택동 295</t>
  </si>
  <si>
    <t xml:space="preserve"> 평택시 평택동 295-1 (1층)</t>
  </si>
  <si>
    <t xml:space="preserve"> 평택시 안중읍 안현로서9길28</t>
  </si>
  <si>
    <t xml:space="preserve"> 평택시 안중읍
현화리 835-4</t>
  </si>
  <si>
    <t xml:space="preserve"> 평택시 평택로88번길37</t>
  </si>
  <si>
    <t xml:space="preserve"> 평택시 합정동</t>
  </si>
  <si>
    <t xml:space="preserve"> 평택시 비전동 843-5</t>
  </si>
  <si>
    <t xml:space="preserve"> 평택시 서정동 779-7</t>
  </si>
  <si>
    <t xml:space="preserve"> 평택시 서정동 779-12</t>
  </si>
  <si>
    <t xml:space="preserve"> 평택시 지산동 735-33</t>
  </si>
  <si>
    <t xml:space="preserve"> 평택시 서정동 779-10</t>
  </si>
  <si>
    <t xml:space="preserve"> 평택시 지산동 736-6</t>
  </si>
  <si>
    <t xml:space="preserve"> 평택시 지산동 809-1</t>
  </si>
  <si>
    <t xml:space="preserve"> 평택시 지산동 815-4</t>
  </si>
  <si>
    <t>썬모텔
(031-826-6226)</t>
  </si>
  <si>
    <t xml:space="preserve"> 양주시 장흥면 가마골로 262</t>
  </si>
  <si>
    <t>필모텔
(031-877-5965)</t>
  </si>
  <si>
    <t xml:space="preserve"> 양주시 장흥면 가마골로 281-1</t>
  </si>
  <si>
    <t>아리오
(031-878-0110)</t>
  </si>
  <si>
    <t xml:space="preserve"> 양주시 장흥면 호국로 623-94</t>
  </si>
  <si>
    <t xml:space="preserve"> 양주시 장흥면 가마골로 14-11</t>
  </si>
  <si>
    <t xml:space="preserve"> 양주시 장흥면 권율로  616</t>
  </si>
  <si>
    <t xml:space="preserve"> 양주시 장흥면 권율로309번길 317-65</t>
  </si>
  <si>
    <t xml:space="preserve"> 양주시 장흥면 권율로 506</t>
  </si>
  <si>
    <t xml:space="preserve"> 양주시 장흥면 권율로 83-12</t>
  </si>
  <si>
    <t xml:space="preserve">50,000 ~ </t>
  </si>
  <si>
    <t>70,000 ~</t>
  </si>
  <si>
    <t xml:space="preserve"> 군포시 군포로 697(금정동)</t>
  </si>
  <si>
    <t>호텔내
식당</t>
  </si>
  <si>
    <t>뷔페</t>
  </si>
  <si>
    <t xml:space="preserve"> 군포시 금정로 5(금정동)</t>
  </si>
  <si>
    <t>한식</t>
  </si>
  <si>
    <t xml:space="preserve"> 군포시 봉성로 5번길 8(당동)</t>
  </si>
  <si>
    <t>감자탕(협의가능)</t>
  </si>
  <si>
    <t xml:space="preserve"> 군포시 고산로 740(산본동)</t>
  </si>
  <si>
    <t xml:space="preserve"> 화성시 노작로 199(반송동)</t>
  </si>
  <si>
    <t xml:space="preserve"> 화성시 정남면 세자로 286</t>
  </si>
  <si>
    <t xml:space="preserve"> 화성시 향남읍 발안공단로5길 7-23</t>
  </si>
  <si>
    <t>해장국</t>
    <phoneticPr fontId="4" type="noConversion"/>
  </si>
  <si>
    <t>호텔윈저         (031-683-4678)</t>
    <phoneticPr fontId="4" type="noConversion"/>
  </si>
  <si>
    <t>곽만근갈비탕
(031-681-8525)</t>
    <phoneticPr fontId="4" type="noConversion"/>
  </si>
  <si>
    <t xml:space="preserve"> 평택시 포승읍 도곡리 1119-6</t>
    <phoneticPr fontId="4" type="noConversion"/>
  </si>
  <si>
    <t>갈비탕</t>
    <phoneticPr fontId="4" type="noConversion"/>
  </si>
  <si>
    <t>쇼호텔                  (031-651-0834)</t>
    <phoneticPr fontId="4" type="noConversion"/>
  </si>
  <si>
    <t>전주일미집
(651-5621)</t>
    <phoneticPr fontId="4" type="noConversion"/>
  </si>
  <si>
    <t>비빔밥,해장국</t>
    <phoneticPr fontId="4" type="noConversion"/>
  </si>
  <si>
    <t>르네상스모텔      (031-653-1051)</t>
    <phoneticPr fontId="4" type="noConversion"/>
  </si>
  <si>
    <t>엄마의밥상
(653-3408)</t>
    <phoneticPr fontId="4" type="noConversion"/>
  </si>
  <si>
    <t>백반,찌게류</t>
    <phoneticPr fontId="4" type="noConversion"/>
  </si>
  <si>
    <t>허브모텔              (031-654-8125)</t>
    <phoneticPr fontId="4" type="noConversion"/>
  </si>
  <si>
    <t>고가네해장국
(657-5687)</t>
    <phoneticPr fontId="4" type="noConversion"/>
  </si>
  <si>
    <t>캐슬모텔              (031-658-0505)</t>
    <phoneticPr fontId="4" type="noConversion"/>
  </si>
  <si>
    <t>호텔베네           (031-618-8660)</t>
    <phoneticPr fontId="4" type="noConversion"/>
  </si>
  <si>
    <t>뉴하워드         (031-654-9111)</t>
    <phoneticPr fontId="4" type="noConversion"/>
  </si>
  <si>
    <t>귀빈부페식당
(691 -7257)</t>
    <phoneticPr fontId="4" type="noConversion"/>
  </si>
  <si>
    <t>호텔나폴리        (031-686-5661)</t>
    <phoneticPr fontId="4" type="noConversion"/>
  </si>
  <si>
    <t>노걸대감자탕포승점
(031-684-3330)</t>
    <phoneticPr fontId="4" type="noConversion"/>
  </si>
  <si>
    <t xml:space="preserve"> 평택시 포승읍 도곡리 1125-4</t>
    <phoneticPr fontId="4" type="noConversion"/>
  </si>
  <si>
    <t>감자탕</t>
    <phoneticPr fontId="4" type="noConversion"/>
  </si>
  <si>
    <t>로뎀모델         (031-681-3056)</t>
    <phoneticPr fontId="4" type="noConversion"/>
  </si>
  <si>
    <t>온양식당
(031-681-5067)</t>
    <phoneticPr fontId="4" type="noConversion"/>
  </si>
  <si>
    <t xml:space="preserve"> 평택시 현덕면 권관리 328-24</t>
    <phoneticPr fontId="4" type="noConversion"/>
  </si>
  <si>
    <t>칸모델
 (031-683-6831)</t>
    <phoneticPr fontId="4" type="noConversion"/>
  </si>
  <si>
    <t>노블레스         (031-658-4161)</t>
    <phoneticPr fontId="4" type="noConversion"/>
  </si>
  <si>
    <t>갈매기식당
( 655-1321)</t>
    <phoneticPr fontId="4" type="noConversion"/>
  </si>
  <si>
    <t>호텔캐슬         (031-683-3737)</t>
    <phoneticPr fontId="4" type="noConversion"/>
  </si>
  <si>
    <t>노걸대감자탕안중점
(031-684-8892)</t>
    <phoneticPr fontId="4" type="noConversion"/>
  </si>
  <si>
    <t>몽2모텔           (031-655-0634)</t>
    <phoneticPr fontId="4" type="noConversion"/>
  </si>
  <si>
    <t>테마                  (031-691-0054)</t>
    <phoneticPr fontId="4" type="noConversion"/>
  </si>
  <si>
    <t>피카소                (031-692-1717)</t>
    <phoneticPr fontId="4" type="noConversion"/>
  </si>
  <si>
    <t>우렁각시쌈밥
(655-0985)</t>
    <phoneticPr fontId="2" type="noConversion"/>
  </si>
  <si>
    <t xml:space="preserve"> 평택시 비전동 825번지 17호(1층)</t>
    <phoneticPr fontId="2" type="noConversion"/>
  </si>
  <si>
    <t>백반 및 쌈밥</t>
    <phoneticPr fontId="4" type="noConversion"/>
  </si>
  <si>
    <t>스카이모텔        (031-611-9666</t>
    <phoneticPr fontId="4" type="noConversion"/>
  </si>
  <si>
    <t>사랑방화로구이
(031-666-5800)</t>
    <phoneticPr fontId="4" type="noConversion"/>
  </si>
  <si>
    <t xml:space="preserve"> 평택시 서정동 779번지 2호  </t>
    <phoneticPr fontId="4" type="noConversion"/>
  </si>
  <si>
    <t>고기류,찌개류</t>
    <phoneticPr fontId="4" type="noConversion"/>
  </si>
  <si>
    <t>뷔너스모텔          (031-666-0777)</t>
    <phoneticPr fontId="4" type="noConversion"/>
  </si>
  <si>
    <t>안양해물탕
(031-664-4988)</t>
    <phoneticPr fontId="4" type="noConversion"/>
  </si>
  <si>
    <t xml:space="preserve"> 평택시 서정동 779번지 4호  </t>
    <phoneticPr fontId="4" type="noConversion"/>
  </si>
  <si>
    <t>해물탕</t>
    <phoneticPr fontId="4" type="noConversion"/>
  </si>
  <si>
    <t>샹그리라모텔          (031-662-5400)</t>
    <phoneticPr fontId="4" type="noConversion"/>
  </si>
  <si>
    <t>소담고을
(031-665-5840)</t>
    <phoneticPr fontId="4" type="noConversion"/>
  </si>
  <si>
    <t xml:space="preserve"> 평택시 지산동 716번지 4호 (1-2층) </t>
    <phoneticPr fontId="4" type="noConversion"/>
  </si>
  <si>
    <t>탕류</t>
    <phoneticPr fontId="4" type="noConversion"/>
  </si>
  <si>
    <t>로망스모텔           (031-664-6421)</t>
    <phoneticPr fontId="4" type="noConversion"/>
  </si>
  <si>
    <t>송탄감자탕
(031-663-3241)</t>
    <phoneticPr fontId="4" type="noConversion"/>
  </si>
  <si>
    <t xml:space="preserve"> 평택시 서정동 849번지 9호  </t>
    <phoneticPr fontId="4" type="noConversion"/>
  </si>
  <si>
    <t>아이엠티            (031-666-8858)</t>
    <phoneticPr fontId="4" type="noConversion"/>
  </si>
  <si>
    <t>엠모텔               (031-668-8333)</t>
    <phoneticPr fontId="4" type="noConversion"/>
  </si>
  <si>
    <t>본가장수매운소갈비찜
(031-666-3562)</t>
    <phoneticPr fontId="2" type="noConversion"/>
  </si>
  <si>
    <t xml:space="preserve"> 평택시 지산로 7-1 (지산동)</t>
    <phoneticPr fontId="4" type="noConversion"/>
  </si>
  <si>
    <t>백반정식</t>
    <phoneticPr fontId="4" type="noConversion"/>
  </si>
  <si>
    <t>반지모텔            (031-665-8383)</t>
    <phoneticPr fontId="4" type="noConversion"/>
  </si>
  <si>
    <t>사랑방한식과 생삼겹살
(031-667-1147)</t>
    <phoneticPr fontId="2" type="noConversion"/>
  </si>
  <si>
    <t xml:space="preserve"> 평택시 지산동 779번지 3호 ,781-3 </t>
    <phoneticPr fontId="4" type="noConversion"/>
  </si>
  <si>
    <t>로맨스모텔
(031-826-4788)</t>
    <phoneticPr fontId="4" type="noConversion"/>
  </si>
  <si>
    <t>36.5
(031-855-0250)</t>
    <phoneticPr fontId="4" type="noConversion"/>
  </si>
  <si>
    <t>뉴파인힐
(031855-9972)</t>
    <phoneticPr fontId="4" type="noConversion"/>
  </si>
  <si>
    <t>힐사이드
(031-855-7082)</t>
    <phoneticPr fontId="4" type="noConversion"/>
  </si>
  <si>
    <t>40,000
~50,000</t>
    <phoneticPr fontId="4" type="noConversion"/>
  </si>
  <si>
    <t>50,000
~60,000</t>
    <phoneticPr fontId="4" type="noConversion"/>
  </si>
  <si>
    <t>해호텔
(031-855-9996)</t>
    <phoneticPr fontId="4" type="noConversion"/>
  </si>
  <si>
    <t>스마트관광호텔
(031-454-5077)</t>
    <phoneticPr fontId="4" type="noConversion"/>
  </si>
  <si>
    <t>75,000
(조식포함)</t>
    <phoneticPr fontId="4" type="noConversion"/>
  </si>
  <si>
    <t>리젠시
(031-458-1224)</t>
    <phoneticPr fontId="4" type="noConversion"/>
  </si>
  <si>
    <t>릿츠모텔
(031-477-9962)</t>
    <phoneticPr fontId="4" type="noConversion"/>
  </si>
  <si>
    <t>청기와감자탕
(031-454-8492)</t>
    <phoneticPr fontId="4" type="noConversion"/>
  </si>
  <si>
    <t>군포시 당산로 135번길 38(금정동)</t>
    <phoneticPr fontId="4" type="noConversion"/>
  </si>
  <si>
    <t>호모텔
(031-396-7711)</t>
    <phoneticPr fontId="4" type="noConversion"/>
  </si>
  <si>
    <t>40,000
(금토)</t>
    <phoneticPr fontId="4" type="noConversion"/>
  </si>
  <si>
    <t>라마다동탄호텔
(070-7123-7000)</t>
    <phoneticPr fontId="4" type="noConversion"/>
  </si>
  <si>
    <t>라비돌리조트
(031-352-1750)</t>
    <phoneticPr fontId="4" type="noConversion"/>
  </si>
  <si>
    <t>월드관광호텔
(031-353-7800)</t>
    <phoneticPr fontId="4" type="noConversion"/>
  </si>
  <si>
    <t>갤러리아여관
032-503-4848</t>
    <phoneticPr fontId="2" type="noConversion"/>
  </si>
  <si>
    <t>가능</t>
    <phoneticPr fontId="4" type="noConversion"/>
  </si>
  <si>
    <t>-</t>
    <phoneticPr fontId="2" type="noConversion"/>
  </si>
  <si>
    <t>소나무식당(514-0340)</t>
    <phoneticPr fontId="4" type="noConversion"/>
  </si>
  <si>
    <t>배달</t>
    <phoneticPr fontId="2" type="noConversion"/>
  </si>
  <si>
    <t>나스카여관
302-529-7925</t>
    <phoneticPr fontId="2" type="noConversion"/>
  </si>
  <si>
    <t>참이맛감자탕(502-5123)</t>
    <phoneticPr fontId="4" type="noConversion"/>
  </si>
  <si>
    <t>낫스여관
032-504-47300</t>
    <phoneticPr fontId="2" type="noConversion"/>
  </si>
  <si>
    <t>석기정(529-3333)</t>
    <phoneticPr fontId="4" type="noConversion"/>
  </si>
  <si>
    <t>노리터여관
032-515-0167</t>
    <phoneticPr fontId="2" type="noConversion"/>
  </si>
  <si>
    <t>일등화로구이</t>
    <phoneticPr fontId="4" type="noConversion"/>
  </si>
  <si>
    <t>느낌표모텔
032-519-3100</t>
    <phoneticPr fontId="2" type="noConversion"/>
  </si>
  <si>
    <t>닉스호텔
032-330-5501</t>
    <phoneticPr fontId="2" type="noConversion"/>
  </si>
  <si>
    <t>동해해물탕
(514-5649)
청주보쌈(524-1788)
찹쌀순대(525-2558)</t>
    <phoneticPr fontId="4" type="noConversion"/>
  </si>
  <si>
    <t>닉스호텔
032-330-6477</t>
    <phoneticPr fontId="2" type="noConversion"/>
  </si>
  <si>
    <t>완도식당 (010-5141-2117)</t>
    <phoneticPr fontId="4" type="noConversion"/>
  </si>
  <si>
    <t>동궁
032-501-8817</t>
    <phoneticPr fontId="2" type="noConversion"/>
  </si>
  <si>
    <t>김정문설렁탕(507-2325)</t>
    <phoneticPr fontId="4" type="noConversion"/>
  </si>
  <si>
    <t>로즈모텔
032-421-4438</t>
    <phoneticPr fontId="2" type="noConversion"/>
  </si>
  <si>
    <t>객실내부 비치</t>
    <phoneticPr fontId="4" type="noConversion"/>
  </si>
  <si>
    <t>리치모텔
032-422-0180</t>
    <phoneticPr fontId="2" type="noConversion"/>
  </si>
  <si>
    <t>마로니여관
032-504-2600</t>
    <phoneticPr fontId="2" type="noConversion"/>
  </si>
  <si>
    <t>완도식당
(010-5141-2117)</t>
    <phoneticPr fontId="4" type="noConversion"/>
  </si>
  <si>
    <t>메르디앙모텔
032-528-5027</t>
    <phoneticPr fontId="2" type="noConversion"/>
  </si>
  <si>
    <t xml:space="preserve"> 경원대로1417번길 18 (부평동)</t>
    <phoneticPr fontId="2" type="noConversion"/>
  </si>
  <si>
    <t>먹자골목 내 영업소</t>
    <phoneticPr fontId="4" type="noConversion"/>
  </si>
  <si>
    <t>10~40</t>
    <phoneticPr fontId="2" type="noConversion"/>
  </si>
  <si>
    <t>모텔뷰
032-501-0421</t>
    <phoneticPr fontId="2" type="noConversion"/>
  </si>
  <si>
    <t>함흥냉면(503-8054)</t>
    <phoneticPr fontId="4" type="noConversion"/>
  </si>
  <si>
    <t>모텔샾
032-526-6033</t>
    <phoneticPr fontId="2" type="noConversion"/>
  </si>
  <si>
    <t>모텔세븐
032-518-1491</t>
    <phoneticPr fontId="2" type="noConversion"/>
  </si>
  <si>
    <t>모텔짝
032-423-0604</t>
    <phoneticPr fontId="2" type="noConversion"/>
  </si>
  <si>
    <t>모텔프라자
032-522-5855</t>
    <phoneticPr fontId="2" type="noConversion"/>
  </si>
  <si>
    <t>명가원설렁탕
(506-9300)</t>
    <phoneticPr fontId="4" type="noConversion"/>
  </si>
  <si>
    <t>발렌타인
032-512-6259</t>
    <phoneticPr fontId="2" type="noConversion"/>
  </si>
  <si>
    <t>버니
032-524-9840</t>
    <phoneticPr fontId="2" type="noConversion"/>
  </si>
  <si>
    <t>보보스여관
032-517-9690</t>
    <phoneticPr fontId="2" type="noConversion"/>
  </si>
  <si>
    <t>김정문설렁탕
(507-2325)</t>
    <phoneticPr fontId="4" type="noConversion"/>
  </si>
  <si>
    <t>블루모텔
032-434-8523</t>
    <phoneticPr fontId="2" type="noConversion"/>
  </si>
  <si>
    <t>샘호텔
032-483-5945</t>
    <phoneticPr fontId="2" type="noConversion"/>
  </si>
  <si>
    <t>수모텔
032-439-3086</t>
    <phoneticPr fontId="2" type="noConversion"/>
  </si>
  <si>
    <t>쉐이리궁
032-502-8289</t>
    <phoneticPr fontId="2" type="noConversion"/>
  </si>
  <si>
    <t>구서방네영양탕(511-2056)</t>
    <phoneticPr fontId="4" type="noConversion"/>
  </si>
  <si>
    <t>스위스모텔여관 032-514-3355</t>
    <phoneticPr fontId="2" type="noConversion"/>
  </si>
  <si>
    <t>채림뷔페 뒤 기사식당</t>
    <phoneticPr fontId="4" type="noConversion"/>
  </si>
  <si>
    <t>스카이모텔
032-361-4411</t>
    <phoneticPr fontId="2" type="noConversion"/>
  </si>
  <si>
    <t>시크릿모텔
070-4918-1242</t>
    <phoneticPr fontId="2" type="noConversion"/>
  </si>
  <si>
    <t>씨마모텔
032-526-8409</t>
    <phoneticPr fontId="2" type="noConversion"/>
  </si>
  <si>
    <t>아로마모텔
032-529-7887</t>
    <phoneticPr fontId="2" type="noConversion"/>
  </si>
  <si>
    <t>아모르
032-504-4906</t>
    <phoneticPr fontId="2" type="noConversion"/>
  </si>
  <si>
    <t>아이디여관
032-517-6748</t>
    <phoneticPr fontId="2" type="noConversion"/>
  </si>
  <si>
    <t>아이엠티(IMT)호텔
032-523-1385</t>
    <phoneticPr fontId="2" type="noConversion"/>
  </si>
  <si>
    <t>아인모텔
032-514-5959</t>
    <phoneticPr fontId="2" type="noConversion"/>
  </si>
  <si>
    <t>아쿠아여관
032-526-5533</t>
    <phoneticPr fontId="2" type="noConversion"/>
  </si>
  <si>
    <t>아트2(ART2)
032-512-0494</t>
    <phoneticPr fontId="2" type="noConversion"/>
  </si>
  <si>
    <t>아트호텔
032-507-3628</t>
    <phoneticPr fontId="2" type="noConversion"/>
  </si>
  <si>
    <t>애플그린
032-528-4563</t>
    <phoneticPr fontId="2" type="noConversion"/>
  </si>
  <si>
    <t>에이플러스
032-522-4655</t>
    <phoneticPr fontId="2" type="noConversion"/>
  </si>
  <si>
    <t>엑스와이엠
032-529-2179</t>
    <phoneticPr fontId="2" type="noConversion"/>
  </si>
  <si>
    <t>네네치킨</t>
    <phoneticPr fontId="4" type="noConversion"/>
  </si>
  <si>
    <t>엑스와이엠2
032-528-6658
010-6232-2778</t>
    <phoneticPr fontId="2" type="noConversion"/>
  </si>
  <si>
    <t>엘리제궁모텔
032-501-4606</t>
    <phoneticPr fontId="2" type="noConversion"/>
  </si>
  <si>
    <t>엠모텔
032-517-5282</t>
    <phoneticPr fontId="2" type="noConversion"/>
  </si>
  <si>
    <t>-</t>
    <phoneticPr fontId="4" type="noConversion"/>
  </si>
  <si>
    <t>오렌지모텔
032-516-7351</t>
    <phoneticPr fontId="2" type="noConversion"/>
  </si>
  <si>
    <t>오타와모텔여관032-523-5351</t>
    <phoneticPr fontId="2" type="noConversion"/>
  </si>
  <si>
    <t>와모텔
032-525-0733</t>
    <phoneticPr fontId="2" type="noConversion"/>
  </si>
  <si>
    <t>와우모탤
032-508-0651</t>
    <phoneticPr fontId="2" type="noConversion"/>
  </si>
  <si>
    <t>바베큐광장(516-8891)</t>
    <phoneticPr fontId="4" type="noConversion"/>
  </si>
  <si>
    <t>워커힐여관
032-522-1101</t>
    <phoneticPr fontId="2" type="noConversion"/>
  </si>
  <si>
    <t>토담골</t>
    <phoneticPr fontId="4" type="noConversion"/>
  </si>
  <si>
    <t>웰빙모텔
032-528-5051</t>
    <phoneticPr fontId="2" type="noConversion"/>
  </si>
  <si>
    <t>이사벨여관
032-528-4108</t>
    <phoneticPr fontId="2" type="noConversion"/>
  </si>
  <si>
    <t>이오스모텔
032-512-2253</t>
    <phoneticPr fontId="2" type="noConversion"/>
  </si>
  <si>
    <t>인천관광호텔
032-522-9600</t>
    <phoneticPr fontId="4" type="noConversion"/>
  </si>
  <si>
    <t xml:space="preserve"> 마장로 50 (십정동)</t>
    <phoneticPr fontId="4" type="noConversion"/>
  </si>
  <si>
    <t>주위 식당가</t>
    <phoneticPr fontId="2" type="noConversion"/>
  </si>
  <si>
    <t>쟈스민여관
032-504-6841</t>
    <phoneticPr fontId="2" type="noConversion"/>
  </si>
  <si>
    <t>조아텔
032-521-4491</t>
    <phoneticPr fontId="2" type="noConversion"/>
  </si>
  <si>
    <t>태양식당(514-0430)</t>
    <phoneticPr fontId="4" type="noConversion"/>
  </si>
  <si>
    <t>짝모텔
032-528-0874</t>
    <phoneticPr fontId="2" type="noConversion"/>
  </si>
  <si>
    <t>챔피온호텔
032-506-3366</t>
    <phoneticPr fontId="2" type="noConversion"/>
  </si>
  <si>
    <t>김밥천국(362-1009)</t>
    <phoneticPr fontId="4" type="noConversion"/>
  </si>
  <si>
    <t>체리모텔
032-429-1658</t>
    <phoneticPr fontId="2" type="noConversion"/>
  </si>
  <si>
    <t>초콜릿
032-512-7373</t>
    <phoneticPr fontId="2" type="noConversion"/>
  </si>
  <si>
    <t>카카오모텔
032-501-2828</t>
    <phoneticPr fontId="2" type="noConversion"/>
  </si>
  <si>
    <t>칼튼모텔
032-524-4430</t>
    <phoneticPr fontId="2" type="noConversion"/>
  </si>
  <si>
    <t>칼튼모텔
032-526-5590</t>
    <phoneticPr fontId="2" type="noConversion"/>
  </si>
  <si>
    <t>무봉리순대국
동광해물탕</t>
    <phoneticPr fontId="4" type="noConversion"/>
  </si>
  <si>
    <t>칼튼모텔여관
032-504-0950</t>
    <phoneticPr fontId="2" type="noConversion"/>
  </si>
  <si>
    <t>코자자모텔
428-4780</t>
    <phoneticPr fontId="2" type="noConversion"/>
  </si>
  <si>
    <t>타임모텔여관
032-429-8674</t>
    <phoneticPr fontId="2" type="noConversion"/>
  </si>
  <si>
    <t>전주식당(428-8055)</t>
    <phoneticPr fontId="4" type="noConversion"/>
  </si>
  <si>
    <t>탑모텔
032-422-1401</t>
    <phoneticPr fontId="2" type="noConversion"/>
  </si>
  <si>
    <t>토마토모텔
032-429-2500</t>
    <phoneticPr fontId="2" type="noConversion"/>
  </si>
  <si>
    <t>정성야식, 자금성</t>
    <phoneticPr fontId="4" type="noConversion"/>
  </si>
  <si>
    <t>토파즈모텔
032-526-8453</t>
    <phoneticPr fontId="2" type="noConversion"/>
  </si>
  <si>
    <t>투데이여관
032-504-2425</t>
    <phoneticPr fontId="2" type="noConversion"/>
  </si>
  <si>
    <t>티원모텔
032-527-4564</t>
    <phoneticPr fontId="2" type="noConversion"/>
  </si>
  <si>
    <t>팔레스여관
032-524-8401</t>
    <phoneticPr fontId="2" type="noConversion"/>
  </si>
  <si>
    <t>폭스모텔
032-525-2521</t>
    <phoneticPr fontId="2" type="noConversion"/>
  </si>
  <si>
    <t>삼삼오오(523-1686)</t>
    <phoneticPr fontId="4" type="noConversion"/>
  </si>
  <si>
    <t>프라자여관
032-512-7146</t>
    <phoneticPr fontId="2" type="noConversion"/>
  </si>
  <si>
    <t>미소장(516-2228)</t>
    <phoneticPr fontId="4" type="noConversion"/>
  </si>
  <si>
    <t>프린스모텔여관 032-504-9349</t>
    <phoneticPr fontId="2" type="noConversion"/>
  </si>
  <si>
    <t>프린스여관
032-423-6670</t>
    <phoneticPr fontId="2" type="noConversion"/>
  </si>
  <si>
    <t>필모텔
032-517-5188</t>
    <phoneticPr fontId="2" type="noConversion"/>
  </si>
  <si>
    <t>필모텔여관
032-429-0191</t>
    <phoneticPr fontId="2" type="noConversion"/>
  </si>
  <si>
    <t>헤라모텔여관
032-515-7775</t>
    <phoneticPr fontId="2" type="noConversion"/>
  </si>
  <si>
    <t>부대찌개(529-5253)</t>
    <phoneticPr fontId="4" type="noConversion"/>
  </si>
  <si>
    <t>호텔라바
032-511-0178</t>
    <phoneticPr fontId="2" type="noConversion"/>
  </si>
  <si>
    <t>호텔마이플레이스032-503-2179</t>
    <phoneticPr fontId="2" type="noConversion"/>
  </si>
  <si>
    <t>일미식당</t>
    <phoneticPr fontId="4" type="noConversion"/>
  </si>
  <si>
    <t>호텔버스
519-8808</t>
    <phoneticPr fontId="2" type="noConversion"/>
  </si>
  <si>
    <t>호텔헬로우코코
032-508-1387</t>
    <phoneticPr fontId="4" type="noConversion"/>
  </si>
  <si>
    <t>홈모텔
032-431-0413</t>
    <phoneticPr fontId="2" type="noConversion"/>
  </si>
  <si>
    <t>휴모텔
032-524-1227</t>
    <phoneticPr fontId="2" type="noConversion"/>
  </si>
  <si>
    <t>청주보쌈(524-1788)</t>
    <phoneticPr fontId="4" type="noConversion"/>
  </si>
  <si>
    <t>한식,술안주</t>
    <phoneticPr fontId="2" type="noConversion"/>
  </si>
  <si>
    <t>갈비탕,냉면</t>
    <phoneticPr fontId="2" type="noConversion"/>
  </si>
  <si>
    <t>삼계탕</t>
    <phoneticPr fontId="2" type="noConversion"/>
  </si>
  <si>
    <t>된장찌개</t>
    <phoneticPr fontId="2" type="noConversion"/>
  </si>
  <si>
    <t>동태탕</t>
    <phoneticPr fontId="2" type="noConversion"/>
  </si>
  <si>
    <t>한식,중식</t>
    <phoneticPr fontId="4" type="noConversion"/>
  </si>
  <si>
    <t>후라이드
양념</t>
    <phoneticPr fontId="2" type="noConversion"/>
  </si>
  <si>
    <t>중식,한식</t>
    <phoneticPr fontId="2" type="noConversion"/>
  </si>
  <si>
    <t>오리
갈비</t>
    <phoneticPr fontId="2" type="noConversion"/>
  </si>
  <si>
    <t>오리고기,된장찌개</t>
    <phoneticPr fontId="2" type="noConversion"/>
  </si>
  <si>
    <t>순대국
점심식사</t>
    <phoneticPr fontId="2" type="noConversion"/>
  </si>
  <si>
    <t>○</t>
    <phoneticPr fontId="4" type="noConversion"/>
  </si>
  <si>
    <t>연평도꽃게탕
(832-7204)</t>
    <phoneticPr fontId="2" type="noConversion"/>
  </si>
  <si>
    <t>꽃게탕/찜</t>
    <phoneticPr fontId="2" type="noConversion"/>
  </si>
  <si>
    <t>하늘다리
(833-8115)</t>
    <phoneticPr fontId="2" type="noConversion"/>
  </si>
  <si>
    <t>한정식</t>
    <phoneticPr fontId="2" type="noConversion"/>
  </si>
  <si>
    <t>송도아구샤브샤브
(834-3131)</t>
    <phoneticPr fontId="2" type="noConversion"/>
  </si>
  <si>
    <t>아구찜
묽은지닭한마리</t>
    <phoneticPr fontId="2" type="noConversion"/>
  </si>
  <si>
    <t>더그레이
(832-1311)</t>
    <phoneticPr fontId="2" type="noConversion"/>
  </si>
  <si>
    <t>백두산
(831-0000)</t>
    <phoneticPr fontId="2" type="noConversion"/>
  </si>
  <si>
    <t>오리훈제</t>
    <phoneticPr fontId="2" type="noConversion"/>
  </si>
  <si>
    <t>성구미
(833-4992)</t>
    <phoneticPr fontId="2" type="noConversion"/>
  </si>
  <si>
    <t>우렁쌈밥</t>
    <phoneticPr fontId="2" type="noConversion"/>
  </si>
  <si>
    <t>로즈가든레스토랑
(210-3200)</t>
    <phoneticPr fontId="4" type="noConversion"/>
  </si>
  <si>
    <t>만나밥상
(833-2225)</t>
    <phoneticPr fontId="2" type="noConversion"/>
  </si>
  <si>
    <t>김치찌개
된장찌개</t>
    <phoneticPr fontId="2" type="noConversion"/>
  </si>
  <si>
    <t>레벨19
(210-7501)</t>
    <phoneticPr fontId="2" type="noConversion"/>
  </si>
  <si>
    <t>시골밥상
(833-1885)</t>
    <phoneticPr fontId="2" type="noConversion"/>
  </si>
  <si>
    <t>착한낙지
(818-0818)</t>
    <phoneticPr fontId="4" type="noConversion"/>
  </si>
  <si>
    <t>낙지덮밥</t>
    <phoneticPr fontId="4" type="noConversion"/>
  </si>
  <si>
    <t>우리해물손칼국수
(833-8333)</t>
    <phoneticPr fontId="2" type="noConversion"/>
  </si>
  <si>
    <t>해물탕
칼국수</t>
    <phoneticPr fontId="2" type="noConversion"/>
  </si>
  <si>
    <t>뉴욕부페  (831-0057)</t>
    <phoneticPr fontId="2" type="noConversion"/>
  </si>
  <si>
    <t>한식부페</t>
    <phoneticPr fontId="2" type="noConversion"/>
  </si>
  <si>
    <t>락빈칼국수
(811-3897)</t>
    <phoneticPr fontId="2" type="noConversion"/>
  </si>
  <si>
    <t>송도아구샤브샤브
(834-3131)</t>
    <phoneticPr fontId="4" type="noConversion"/>
  </si>
  <si>
    <t>아구찜</t>
    <phoneticPr fontId="4" type="noConversion"/>
  </si>
  <si>
    <t>선운산풍천장어
(811-0505)</t>
    <phoneticPr fontId="4" type="noConversion"/>
  </si>
  <si>
    <t>민물장어</t>
    <phoneticPr fontId="4" type="noConversion"/>
  </si>
  <si>
    <t>서해식당
(831-7820)</t>
    <phoneticPr fontId="2" type="noConversion"/>
  </si>
  <si>
    <t>부대찌개
콩나물해장국</t>
    <phoneticPr fontId="2" type="noConversion"/>
  </si>
  <si>
    <t>미가촌감자탕
(811-4562)</t>
    <phoneticPr fontId="2" type="noConversion"/>
  </si>
  <si>
    <t>뼈해장국
감자탕</t>
    <phoneticPr fontId="2" type="noConversion"/>
  </si>
  <si>
    <t>육집
(818-5662)</t>
    <phoneticPr fontId="2" type="noConversion"/>
  </si>
  <si>
    <t>꽃게향기로
(831-5343)</t>
    <phoneticPr fontId="2" type="noConversion"/>
  </si>
  <si>
    <t>송가
(832-4731)</t>
    <phoneticPr fontId="2" type="noConversion"/>
  </si>
  <si>
    <t>육개장
해장국</t>
    <phoneticPr fontId="2" type="noConversion"/>
  </si>
  <si>
    <t>송신산꽃게탕해물탕
(832-2324)</t>
    <phoneticPr fontId="2" type="noConversion"/>
  </si>
  <si>
    <t>토고리생막창
(832-8569)</t>
    <phoneticPr fontId="2" type="noConversion"/>
  </si>
  <si>
    <t>돼지막창
소막창</t>
    <phoneticPr fontId="2" type="noConversion"/>
  </si>
  <si>
    <t>명가토촌
(834-0081)</t>
    <phoneticPr fontId="4" type="noConversion"/>
  </si>
  <si>
    <t>오리</t>
    <phoneticPr fontId="4" type="noConversion"/>
  </si>
  <si>
    <t>연수구 인권로9번길 21(옥련동)</t>
    <phoneticPr fontId="2" type="noConversion"/>
  </si>
  <si>
    <t>캐피탈관광호텔
(032-545-2685)</t>
    <phoneticPr fontId="2" type="noConversion"/>
  </si>
  <si>
    <t>경명대로972번길5-14(계산동)</t>
    <phoneticPr fontId="2" type="noConversion"/>
  </si>
  <si>
    <t>레스토랑
 자체운영</t>
    <phoneticPr fontId="2" type="noConversion"/>
  </si>
  <si>
    <t>한식
양식</t>
    <phoneticPr fontId="2" type="noConversion"/>
  </si>
  <si>
    <t>반도관광호텔
(032-551-5959)</t>
    <phoneticPr fontId="2" type="noConversion"/>
  </si>
  <si>
    <t xml:space="preserve"> 계양문화로17번길 8 (작전동)</t>
    <phoneticPr fontId="2" type="noConversion"/>
  </si>
  <si>
    <t>가야성(543-3113)
금바위감자탕(555-1663)</t>
    <phoneticPr fontId="2" type="noConversion"/>
  </si>
  <si>
    <t>중식
한식</t>
    <phoneticPr fontId="2" type="noConversion"/>
  </si>
  <si>
    <t>나인
(032-542-1761)</t>
    <phoneticPr fontId="2" type="noConversion"/>
  </si>
  <si>
    <t>가마솥설렁탕
(544-1249)</t>
    <phoneticPr fontId="2" type="noConversion"/>
  </si>
  <si>
    <t>갤럭시여관
(032-548-2832)</t>
    <phoneticPr fontId="2" type="noConversion"/>
  </si>
  <si>
    <t>안남로496-11(효성동)</t>
    <phoneticPr fontId="2" type="noConversion"/>
  </si>
  <si>
    <t>대감집
(541-4980)</t>
    <phoneticPr fontId="2" type="noConversion"/>
  </si>
  <si>
    <t>계양장모텔
(032-545-1816)</t>
    <phoneticPr fontId="2" type="noConversion"/>
  </si>
  <si>
    <t>가마솥설렁탕(544-1249)</t>
    <phoneticPr fontId="2" type="noConversion"/>
  </si>
  <si>
    <t>56명</t>
    <phoneticPr fontId="2" type="noConversion"/>
  </si>
  <si>
    <t>귀빈모텔
(032-541-2630)</t>
    <phoneticPr fontId="2" type="noConversion"/>
  </si>
  <si>
    <t>그리스모텔
(032-551-3223)</t>
    <phoneticPr fontId="2" type="noConversion"/>
  </si>
  <si>
    <t>계산로103번길 6-1 (계산동)</t>
    <phoneticPr fontId="2" type="noConversion"/>
  </si>
  <si>
    <t>네오텔
(032-552-6969)</t>
    <phoneticPr fontId="2" type="noConversion"/>
  </si>
  <si>
    <t>대지장여관
(032-548-2570)</t>
    <phoneticPr fontId="2" type="noConversion"/>
  </si>
  <si>
    <t>이바돔감자탕
(545-9797)</t>
    <phoneticPr fontId="2" type="noConversion"/>
  </si>
  <si>
    <t>드라마
(032-542-8007)</t>
    <phoneticPr fontId="2" type="noConversion"/>
  </si>
  <si>
    <t>청기와뼈감자탕
(549-0079)</t>
    <phoneticPr fontId="2" type="noConversion"/>
  </si>
  <si>
    <t>마포장여관
(032-551-2443)</t>
    <phoneticPr fontId="2" type="noConversion"/>
  </si>
  <si>
    <t>명동장여관
(032-541-7828)</t>
    <phoneticPr fontId="2" type="noConversion"/>
  </si>
  <si>
    <t>발렌타인여관
(032-553-5181)</t>
    <phoneticPr fontId="2" type="noConversion"/>
  </si>
  <si>
    <t>부래장여관
(032-547-0316)</t>
    <phoneticPr fontId="2" type="noConversion"/>
  </si>
  <si>
    <t>샾모텔
(032-549-7903)</t>
    <phoneticPr fontId="2" type="noConversion"/>
  </si>
  <si>
    <t>스카이모텔
(032-541-6172)</t>
    <phoneticPr fontId="2" type="noConversion"/>
  </si>
  <si>
    <t>신라여관
(032-552-1532)</t>
    <phoneticPr fontId="2" type="noConversion"/>
  </si>
  <si>
    <t>신한장
(032-541-7135)</t>
    <phoneticPr fontId="2" type="noConversion"/>
  </si>
  <si>
    <t>우일장모텔
(032-546-4358)</t>
    <phoneticPr fontId="2" type="noConversion"/>
  </si>
  <si>
    <t>계양산로 203(병방동)</t>
    <phoneticPr fontId="2" type="noConversion"/>
  </si>
  <si>
    <t>이코노미호텔
(032-541-6985)</t>
    <phoneticPr fontId="2" type="noConversion"/>
  </si>
  <si>
    <t>잠짜리모텔
(032-553-7722)</t>
    <phoneticPr fontId="2" type="noConversion"/>
  </si>
  <si>
    <t>준희빈
(032-541-1208)</t>
    <phoneticPr fontId="2" type="noConversion"/>
  </si>
  <si>
    <t>진산여관
(032-547-2990)</t>
    <phoneticPr fontId="2" type="noConversion"/>
  </si>
  <si>
    <t>안남로490번길9-7(효성동)</t>
    <phoneticPr fontId="2" type="noConversion"/>
  </si>
  <si>
    <t>짝모텔
(032-551-0365)</t>
    <phoneticPr fontId="2" type="noConversion"/>
  </si>
  <si>
    <t>청수장모텔
(032-545-5242)</t>
    <phoneticPr fontId="2" type="noConversion"/>
  </si>
  <si>
    <t>첼로모텔
(032-551-2121)</t>
    <phoneticPr fontId="2" type="noConversion"/>
  </si>
  <si>
    <t>초이스모텔
(032-548-8314)</t>
    <phoneticPr fontId="2" type="noConversion"/>
  </si>
  <si>
    <t>테마모텔25
(032-553-6153)</t>
    <phoneticPr fontId="2" type="noConversion"/>
  </si>
  <si>
    <t>테크닉
(032-543-5615)</t>
    <phoneticPr fontId="2" type="noConversion"/>
  </si>
  <si>
    <t>가야성
(543-3113)
금바위감자탕(555-1663)</t>
    <phoneticPr fontId="2" type="noConversion"/>
  </si>
  <si>
    <t>하얏트여관
(032-552-6697)</t>
    <phoneticPr fontId="2" type="noConversion"/>
  </si>
  <si>
    <t>행복여관
(032-547-4151)</t>
    <phoneticPr fontId="2" type="noConversion"/>
  </si>
  <si>
    <t>현대여관
(032-543-8196)</t>
    <phoneticPr fontId="2" type="noConversion"/>
  </si>
  <si>
    <t>혜림여관
(032-547-2472)</t>
    <phoneticPr fontId="2" type="noConversion"/>
  </si>
  <si>
    <t>국빈
(547-4980)</t>
    <phoneticPr fontId="2" type="noConversion"/>
  </si>
  <si>
    <t>효성파크
(032-543-2345)</t>
    <phoneticPr fontId="2" type="noConversion"/>
  </si>
  <si>
    <t>안남로458번길3(효성동)</t>
    <phoneticPr fontId="2" type="noConversion"/>
  </si>
  <si>
    <t>휠
(032-541-8119)</t>
    <phoneticPr fontId="2" type="noConversion"/>
  </si>
  <si>
    <t>가야성
(543-3113)
금바위감자탕
(555-1663)</t>
    <phoneticPr fontId="2" type="noConversion"/>
  </si>
  <si>
    <t>궁전여관
(032-545-4152)</t>
    <phoneticPr fontId="2" type="noConversion"/>
  </si>
  <si>
    <t>안남로490번길14-1(효성동)</t>
    <phoneticPr fontId="2" type="noConversion"/>
  </si>
  <si>
    <t>금성리빙텔
(032-541-5385)</t>
    <phoneticPr fontId="2" type="noConversion"/>
  </si>
  <si>
    <t>남경여관
(032-556-0408)</t>
    <phoneticPr fontId="2" type="noConversion"/>
  </si>
  <si>
    <t>아나지로187번길7(효성동)</t>
    <phoneticPr fontId="2" type="noConversion"/>
  </si>
  <si>
    <t>모텔 윌
(032-544-9713)</t>
    <phoneticPr fontId="2" type="noConversion"/>
  </si>
  <si>
    <t>장제로863번길 38(임학동)</t>
    <phoneticPr fontId="2" type="noConversion"/>
  </si>
  <si>
    <t>보림장여관
(032-544-5771)</t>
    <phoneticPr fontId="2" type="noConversion"/>
  </si>
  <si>
    <t>서울파크
(032-555-3808)</t>
    <phoneticPr fontId="2" type="noConversion"/>
  </si>
  <si>
    <t>아나지로179(효성동)</t>
    <phoneticPr fontId="2" type="noConversion"/>
  </si>
  <si>
    <t>성수여관
(032-555-3302)</t>
    <phoneticPr fontId="2" type="noConversion"/>
  </si>
  <si>
    <t>안남로573번길3(효성동)</t>
    <phoneticPr fontId="2" type="noConversion"/>
  </si>
  <si>
    <t>토마토모텔
(032-555-5507)</t>
    <phoneticPr fontId="2" type="noConversion"/>
  </si>
  <si>
    <t>RG모텔(알지)
(032-553-0037)</t>
    <phoneticPr fontId="4" type="noConversion"/>
  </si>
  <si>
    <t>꿈의궁전여관
(032-554-5989)</t>
    <phoneticPr fontId="2" type="noConversion"/>
  </si>
  <si>
    <t>나우모텔
(032-555-7821)</t>
    <phoneticPr fontId="2" type="noConversion"/>
  </si>
  <si>
    <t>아나지로183번길12(효성동)</t>
    <phoneticPr fontId="2" type="noConversion"/>
  </si>
  <si>
    <t>뜨락모텔
(032-541-9218)</t>
    <phoneticPr fontId="2" type="noConversion"/>
  </si>
  <si>
    <t>로맨스
(032-554-5588)</t>
    <phoneticPr fontId="2" type="noConversion"/>
  </si>
  <si>
    <t>44명
280명</t>
    <phoneticPr fontId="2" type="noConversion"/>
  </si>
  <si>
    <t>멜로디모텔
(032-541-1806)</t>
    <phoneticPr fontId="2" type="noConversion"/>
  </si>
  <si>
    <t>계산천서로32(계산동)</t>
    <phoneticPr fontId="2" type="noConversion"/>
  </si>
  <si>
    <t>쉐르빌
(032-548-2520)</t>
    <phoneticPr fontId="2" type="noConversion"/>
  </si>
  <si>
    <t>이바돔감자탕
(549-7654)</t>
    <phoneticPr fontId="2" type="noConversion"/>
  </si>
  <si>
    <t>써클모텔
(032-544-1640)</t>
    <phoneticPr fontId="2" type="noConversion"/>
  </si>
  <si>
    <t>씨에프모텔
(032-546-0004)</t>
    <phoneticPr fontId="2" type="noConversion"/>
  </si>
  <si>
    <t>오렌지모텔
(032-548-8817)</t>
    <phoneticPr fontId="2" type="noConversion"/>
  </si>
  <si>
    <t>짝모텔
(032-544-1860)</t>
    <phoneticPr fontId="2" type="noConversion"/>
  </si>
  <si>
    <t>갤럭시모텔
(032-545-5803)</t>
    <phoneticPr fontId="2" type="noConversion"/>
  </si>
  <si>
    <t>보르도모텔
(032-554-1881)</t>
    <phoneticPr fontId="2" type="noConversion"/>
  </si>
  <si>
    <t>발렌타인모텔
(032-552-2266)</t>
    <phoneticPr fontId="2" type="noConversion"/>
  </si>
  <si>
    <t>스카라모텔
(032-544-4922)</t>
    <phoneticPr fontId="2" type="noConversion"/>
  </si>
  <si>
    <t xml:space="preserve"> 계양문화로7번길 6-2 (작전동)</t>
    <phoneticPr fontId="2" type="noConversion"/>
  </si>
  <si>
    <t>팔레스여관
(032-551-1143)</t>
    <phoneticPr fontId="2" type="noConversion"/>
  </si>
  <si>
    <t xml:space="preserve"> 계산로103번길 4-1 (계산동)</t>
    <phoneticPr fontId="2" type="noConversion"/>
  </si>
  <si>
    <t>성화장
(032-541-2926)</t>
    <phoneticPr fontId="2" type="noConversion"/>
  </si>
  <si>
    <t>아마레관광호텔
(032-541-2222)</t>
    <phoneticPr fontId="2" type="noConversion"/>
  </si>
  <si>
    <t xml:space="preserve"> 장제로730번길 14 (작전동)</t>
    <phoneticPr fontId="2" type="noConversion"/>
  </si>
  <si>
    <t>리스호텔(318-8733)</t>
    <phoneticPr fontId="4" type="noConversion"/>
  </si>
  <si>
    <t>우성식당</t>
    <phoneticPr fontId="4" type="noConversion"/>
  </si>
  <si>
    <t>월곶중앙로 46번길</t>
    <phoneticPr fontId="4" type="noConversion"/>
  </si>
  <si>
    <t>한식뷔페</t>
    <phoneticPr fontId="4" type="noConversion"/>
  </si>
  <si>
    <t>문호텔(318-1030)</t>
    <phoneticPr fontId="4" type="noConversion"/>
  </si>
  <si>
    <t>의정부식당</t>
    <phoneticPr fontId="4" type="noConversion"/>
  </si>
  <si>
    <t>한식</t>
    <phoneticPr fontId="4" type="noConversion"/>
  </si>
  <si>
    <t>체스호텔(318-3741)</t>
    <phoneticPr fontId="4" type="noConversion"/>
  </si>
  <si>
    <t>해물촌</t>
    <phoneticPr fontId="4" type="noConversion"/>
  </si>
  <si>
    <t>선샤인(318-3090)</t>
    <phoneticPr fontId="4" type="noConversion"/>
  </si>
  <si>
    <t>샤인(318-0377)</t>
    <phoneticPr fontId="4" type="noConversion"/>
  </si>
  <si>
    <t>테마(318-4005)</t>
    <phoneticPr fontId="4" type="noConversion"/>
  </si>
  <si>
    <t>노보텔(318-6062)</t>
    <phoneticPr fontId="4" type="noConversion"/>
  </si>
  <si>
    <t>원모텔(318-2696)</t>
    <phoneticPr fontId="4" type="noConversion"/>
  </si>
  <si>
    <t>한식뷔</t>
    <phoneticPr fontId="4" type="noConversion"/>
  </si>
  <si>
    <t>센트로(318-3110)</t>
    <phoneticPr fontId="4" type="noConversion"/>
  </si>
  <si>
    <t>나비야(318-5306)</t>
    <phoneticPr fontId="4" type="noConversion"/>
  </si>
  <si>
    <t>자체조식</t>
    <phoneticPr fontId="4" type="noConversion"/>
  </si>
  <si>
    <t>월곶중앙로58번길27</t>
    <phoneticPr fontId="4" type="noConversion"/>
  </si>
  <si>
    <t>한식뷔페</t>
    <phoneticPr fontId="4" type="noConversion"/>
  </si>
  <si>
    <t>W호텔(318-2941)</t>
    <phoneticPr fontId="4" type="noConversion"/>
  </si>
  <si>
    <t>상상</t>
    <phoneticPr fontId="4" type="noConversion"/>
  </si>
  <si>
    <t>월곶동 1002-5</t>
    <phoneticPr fontId="4" type="noConversion"/>
  </si>
  <si>
    <t>시네마호텔(312-6666)</t>
    <phoneticPr fontId="4" type="noConversion"/>
  </si>
  <si>
    <t>자체조식</t>
    <phoneticPr fontId="4" type="noConversion"/>
  </si>
  <si>
    <t>월곶중앙로70번길 30</t>
    <phoneticPr fontId="4" type="noConversion"/>
  </si>
  <si>
    <t>호텔부페</t>
    <phoneticPr fontId="4" type="noConversion"/>
  </si>
  <si>
    <t xml:space="preserve"> 시흥시 월곶중앙로 46번길 28-3</t>
    <phoneticPr fontId="4" type="noConversion"/>
  </si>
  <si>
    <t xml:space="preserve"> 시흥시 월곶중앙로 58번길 26</t>
    <phoneticPr fontId="4" type="noConversion"/>
  </si>
  <si>
    <t xml:space="preserve"> 시흥시 월곶중앙로 14번길 42</t>
    <phoneticPr fontId="4" type="noConversion"/>
  </si>
  <si>
    <t xml:space="preserve"> 시흥시 월곶중앙로 14번길 46</t>
    <phoneticPr fontId="4" type="noConversion"/>
  </si>
  <si>
    <t xml:space="preserve"> 시흥시 월곶중앙로 58번길 32</t>
    <phoneticPr fontId="4" type="noConversion"/>
  </si>
  <si>
    <t xml:space="preserve"> 시흥시 월곶중앙로 30번안길 10-6</t>
    <phoneticPr fontId="4" type="noConversion"/>
  </si>
  <si>
    <t xml:space="preserve"> 시흥시 월곶중앙로 70번안길 22</t>
    <phoneticPr fontId="4" type="noConversion"/>
  </si>
  <si>
    <t xml:space="preserve"> 시흥시 월곶중앙로 46번길 28-11</t>
    <phoneticPr fontId="4" type="noConversion"/>
  </si>
  <si>
    <t xml:space="preserve"> 시흥시 월곶중앙로 70번안길 28</t>
    <phoneticPr fontId="4" type="noConversion"/>
  </si>
  <si>
    <t xml:space="preserve"> 시흥시 월곶중앙로 58번길 27</t>
    <phoneticPr fontId="4" type="noConversion"/>
  </si>
  <si>
    <t xml:space="preserve"> 시흥시 월곶중앙로 58번길 25</t>
    <phoneticPr fontId="4" type="noConversion"/>
  </si>
  <si>
    <t xml:space="preserve"> 시흥시 월곶종앙로70번길 30</t>
    <phoneticPr fontId="4" type="noConversion"/>
  </si>
  <si>
    <t>티파니여관
 866-0811</t>
    <phoneticPr fontId="4" type="noConversion"/>
  </si>
  <si>
    <t xml:space="preserve">인천광역시 남구 도화동 421번지 6호  7호 </t>
    <phoneticPr fontId="4" type="noConversion"/>
  </si>
  <si>
    <t>소머리국밥</t>
    <phoneticPr fontId="4" type="noConversion"/>
  </si>
  <si>
    <t>엠버(Amber)호텔
873 -5123</t>
    <phoneticPr fontId="4" type="noConversion"/>
  </si>
  <si>
    <t xml:space="preserve">인천광역시 남구 도화동 461번지 11호   </t>
    <phoneticPr fontId="4" type="noConversion"/>
  </si>
  <si>
    <t>풍전식당
(866-8710)</t>
    <phoneticPr fontId="4" type="noConversion"/>
  </si>
  <si>
    <t>숭현장
875-2245</t>
    <phoneticPr fontId="4" type="noConversion"/>
  </si>
  <si>
    <t xml:space="preserve">인천광역시 남구 도화동 463번지 1호   </t>
    <phoneticPr fontId="4" type="noConversion"/>
  </si>
  <si>
    <t>스위스여관
863-5011</t>
    <phoneticPr fontId="4" type="noConversion"/>
  </si>
  <si>
    <t xml:space="preserve">인천광역시 남구 도화동 592번지 4호   </t>
    <phoneticPr fontId="4" type="noConversion"/>
  </si>
  <si>
    <t>불가능</t>
    <phoneticPr fontId="4" type="noConversion"/>
  </si>
  <si>
    <t>우정모텔
865-1135</t>
    <phoneticPr fontId="4" type="noConversion"/>
  </si>
  <si>
    <t xml:space="preserve">인천광역시 남구 도화동 619번지 5호   </t>
    <phoneticPr fontId="4" type="noConversion"/>
  </si>
  <si>
    <t>W모텔
863-3017</t>
    <phoneticPr fontId="4" type="noConversion"/>
  </si>
  <si>
    <t>인천광역시 남구 도화동 623번지 353</t>
    <phoneticPr fontId="4" type="noConversion"/>
  </si>
  <si>
    <t>가능</t>
    <phoneticPr fontId="2" type="noConversion"/>
  </si>
  <si>
    <t>탑모텔
 865-4460</t>
    <phoneticPr fontId="4" type="noConversion"/>
  </si>
  <si>
    <t xml:space="preserve">인천광역시 남구 도화동 633번지 17호   </t>
    <phoneticPr fontId="4" type="noConversion"/>
  </si>
  <si>
    <t>소피아
(766-0771)</t>
    <phoneticPr fontId="4" type="noConversion"/>
  </si>
  <si>
    <t xml:space="preserve">인천광역시 남구 숭의동 111번지 1호   </t>
    <phoneticPr fontId="4" type="noConversion"/>
  </si>
  <si>
    <t>72
10</t>
    <phoneticPr fontId="4" type="noConversion"/>
  </si>
  <si>
    <t>로즈모텔
(882-0880)</t>
    <phoneticPr fontId="4" type="noConversion"/>
  </si>
  <si>
    <t xml:space="preserve">인천광역시 남구 숭의동 121번지 24호   </t>
    <phoneticPr fontId="4" type="noConversion"/>
  </si>
  <si>
    <t>첼로모텔
(889-5858)</t>
    <phoneticPr fontId="4" type="noConversion"/>
  </si>
  <si>
    <t xml:space="preserve">인천광역시 남구 숭의동 160번지 1호   </t>
    <phoneticPr fontId="4" type="noConversion"/>
  </si>
  <si>
    <t>65
88</t>
    <phoneticPr fontId="4" type="noConversion"/>
  </si>
  <si>
    <t>백반,굴국밥</t>
    <phoneticPr fontId="4" type="noConversion"/>
  </si>
  <si>
    <t>피카소모텔
(882-5540)</t>
    <phoneticPr fontId="4" type="noConversion"/>
  </si>
  <si>
    <t xml:space="preserve">인천광역시 남구 숭의동 160번지 5호   </t>
    <phoneticPr fontId="4" type="noConversion"/>
  </si>
  <si>
    <t>서울장여관
 884-3423</t>
    <phoneticPr fontId="4" type="noConversion"/>
  </si>
  <si>
    <t xml:space="preserve">인천광역시 남구 숭의동 163번지 5호   </t>
    <phoneticPr fontId="4" type="noConversion"/>
  </si>
  <si>
    <t>에쿠스장여관
 886-0902</t>
    <phoneticPr fontId="4" type="noConversion"/>
  </si>
  <si>
    <t xml:space="preserve">인천광역시 남구 숭의동 164번지 12호   </t>
    <phoneticPr fontId="4" type="noConversion"/>
  </si>
  <si>
    <t>붐 여관
887-2157</t>
    <phoneticPr fontId="4" type="noConversion"/>
  </si>
  <si>
    <t xml:space="preserve">인천광역시 남구 숭의동 165번지 1호  ,2,10 </t>
    <phoneticPr fontId="4" type="noConversion"/>
  </si>
  <si>
    <t>알프스여관
883-0483</t>
    <phoneticPr fontId="4" type="noConversion"/>
  </si>
  <si>
    <t xml:space="preserve">인천광역시 남구 숭의동 169번지 49호   </t>
    <phoneticPr fontId="4" type="noConversion"/>
  </si>
  <si>
    <t>부광장여관
883-1452</t>
    <phoneticPr fontId="4" type="noConversion"/>
  </si>
  <si>
    <t xml:space="preserve">인천광역시 남구 숭의동 169번지 50호   </t>
    <phoneticPr fontId="4" type="noConversion"/>
  </si>
  <si>
    <t>렘파트모텔
(889-9600)</t>
    <phoneticPr fontId="4" type="noConversion"/>
  </si>
  <si>
    <t xml:space="preserve">인천광역시 남구 숭의동 348번지 33호   </t>
    <phoneticPr fontId="4" type="noConversion"/>
  </si>
  <si>
    <t>백화모텔
(888-3239)</t>
    <phoneticPr fontId="4" type="noConversion"/>
  </si>
  <si>
    <t xml:space="preserve">인천광역시 남구 숭의동 353번지 14호   </t>
    <phoneticPr fontId="4" type="noConversion"/>
  </si>
  <si>
    <t>꿈의궁전
(882-2584)</t>
    <phoneticPr fontId="4" type="noConversion"/>
  </si>
  <si>
    <t xml:space="preserve">인천광역시 남구 숭의동 360번지 3호   </t>
    <phoneticPr fontId="4" type="noConversion"/>
  </si>
  <si>
    <t>궁전모텔
435-0196</t>
    <phoneticPr fontId="4" type="noConversion"/>
  </si>
  <si>
    <t xml:space="preserve">인천광역시 남구 주안동 68번지 2호   </t>
    <phoneticPr fontId="4" type="noConversion"/>
  </si>
  <si>
    <t>올인모텔
(884-5818)</t>
    <phoneticPr fontId="4" type="noConversion"/>
  </si>
  <si>
    <t xml:space="preserve">인천광역시 남구 숭의동 406번지 5호  2,3 </t>
    <phoneticPr fontId="4" type="noConversion"/>
  </si>
  <si>
    <t>다모아 모텔
882 -0455</t>
    <phoneticPr fontId="4" type="noConversion"/>
  </si>
  <si>
    <t xml:space="preserve">인천광역시 남구 숭의동 64번지 18호   </t>
    <phoneticPr fontId="4" type="noConversion"/>
  </si>
  <si>
    <t>오로라여관
885-6816</t>
    <phoneticPr fontId="2" type="noConversion"/>
  </si>
  <si>
    <t>인천광역시 남구 용현동 490번지 2호</t>
    <phoneticPr fontId="2" type="noConversion"/>
  </si>
  <si>
    <t>푸른농원</t>
    <phoneticPr fontId="2" type="noConversion"/>
  </si>
  <si>
    <t>삼계탕,
 주문음식 가능</t>
    <phoneticPr fontId="2" type="noConversion"/>
  </si>
  <si>
    <t>온천장여관
 883-0700</t>
    <phoneticPr fontId="4" type="noConversion"/>
  </si>
  <si>
    <t xml:space="preserve">인천광역시 남구 용현동 571번지 65호   </t>
    <phoneticPr fontId="4" type="noConversion"/>
  </si>
  <si>
    <t>96
36</t>
    <phoneticPr fontId="4" type="noConversion"/>
  </si>
  <si>
    <t>해장국류</t>
    <phoneticPr fontId="4" type="noConversion"/>
  </si>
  <si>
    <t>호텔 썬플라워
429 -8338</t>
  </si>
  <si>
    <t xml:space="preserve">인천광역시 남구 주안동 86번지 14호  외 1필지 </t>
  </si>
  <si>
    <t>가능</t>
  </si>
  <si>
    <t>해장국</t>
  </si>
  <si>
    <t>석류모텔
884-9266</t>
    <phoneticPr fontId="4" type="noConversion"/>
  </si>
  <si>
    <t xml:space="preserve">인천광역시 남구 용현동 624번지 10호   </t>
    <phoneticPr fontId="4" type="noConversion"/>
  </si>
  <si>
    <t>피아노 모텔
887-8693</t>
    <phoneticPr fontId="4" type="noConversion"/>
  </si>
  <si>
    <t xml:space="preserve">인천광역시 남구 용현동 624번지 11호   </t>
    <phoneticPr fontId="4" type="noConversion"/>
  </si>
  <si>
    <t>풀하우스
 888-4265</t>
    <phoneticPr fontId="4" type="noConversion"/>
  </si>
  <si>
    <t xml:space="preserve">인천광역시 남구 용현동 624번지 13호   </t>
    <phoneticPr fontId="4" type="noConversion"/>
  </si>
  <si>
    <t>스위스장여관
 882-8285</t>
    <phoneticPr fontId="4" type="noConversion"/>
  </si>
  <si>
    <t xml:space="preserve">인천광역시 남구 용현동 624번지 48호   </t>
    <phoneticPr fontId="4" type="noConversion"/>
  </si>
  <si>
    <t>씨에프(CF)모텔
883 -6656</t>
    <phoneticPr fontId="4" type="noConversion"/>
  </si>
  <si>
    <t xml:space="preserve">인천광역시 남구 용현동 624번지 53호   </t>
    <phoneticPr fontId="4" type="noConversion"/>
  </si>
  <si>
    <t>유모텔(U모텔)
881-1616</t>
    <phoneticPr fontId="4" type="noConversion"/>
  </si>
  <si>
    <t xml:space="preserve">인천광역시 남구 용현동 624번지 60호   </t>
    <phoneticPr fontId="4" type="noConversion"/>
  </si>
  <si>
    <t>N나비모텔
886 -3524</t>
    <phoneticPr fontId="4" type="noConversion"/>
  </si>
  <si>
    <t xml:space="preserve">인천광역시 남구 용현동 628번지 1호   </t>
    <phoneticPr fontId="4" type="noConversion"/>
  </si>
  <si>
    <t>이사벨
885-3001</t>
    <phoneticPr fontId="4" type="noConversion"/>
  </si>
  <si>
    <t xml:space="preserve">인천광역시 남구 용현동 628번지 40호   </t>
    <phoneticPr fontId="4" type="noConversion"/>
  </si>
  <si>
    <t>쉴호텔
(882-5580)</t>
    <phoneticPr fontId="4" type="noConversion"/>
  </si>
  <si>
    <t xml:space="preserve">인천광역시 남구 숭의동 148번지 14호   </t>
    <phoneticPr fontId="4" type="noConversion"/>
  </si>
  <si>
    <t>그랑프리
881-5858</t>
    <phoneticPr fontId="4" type="noConversion"/>
  </si>
  <si>
    <t xml:space="preserve">인천광역시 남구 용현동 628번지 44호  45호 </t>
    <phoneticPr fontId="4" type="noConversion"/>
  </si>
  <si>
    <t>하와이
885-7741</t>
    <phoneticPr fontId="4" type="noConversion"/>
  </si>
  <si>
    <t xml:space="preserve">인천광역시 남구 용현동 628번지 50호   </t>
    <phoneticPr fontId="4" type="noConversion"/>
  </si>
  <si>
    <t>에스호텔
885-6613</t>
    <phoneticPr fontId="4" type="noConversion"/>
  </si>
  <si>
    <t>인천광역시 남구 용현동 628번지 51</t>
    <phoneticPr fontId="4" type="noConversion"/>
  </si>
  <si>
    <t>불가능</t>
    <phoneticPr fontId="2" type="noConversion"/>
  </si>
  <si>
    <t>에스모텔
888-9831</t>
    <phoneticPr fontId="4" type="noConversion"/>
  </si>
  <si>
    <t xml:space="preserve">인천광역시 남구 용현동 628번지 53호  (관련 628-52) </t>
    <phoneticPr fontId="4" type="noConversion"/>
  </si>
  <si>
    <t>메드리안 여관
886 -4308</t>
    <phoneticPr fontId="4" type="noConversion"/>
  </si>
  <si>
    <t xml:space="preserve">인천광역시 남구 용현동 628번지 5호   </t>
    <phoneticPr fontId="4" type="noConversion"/>
  </si>
  <si>
    <t>로즈
212 -3154</t>
    <phoneticPr fontId="4" type="noConversion"/>
  </si>
  <si>
    <t xml:space="preserve">인천광역시 남구 용현동 628번지 6호   </t>
    <phoneticPr fontId="4" type="noConversion"/>
  </si>
  <si>
    <t>비너스
 886-2393</t>
    <phoneticPr fontId="4" type="noConversion"/>
  </si>
  <si>
    <t xml:space="preserve">인천광역시 남구 용현동 628번지 82호   </t>
    <phoneticPr fontId="4" type="noConversion"/>
  </si>
  <si>
    <t>육개장</t>
    <phoneticPr fontId="4" type="noConversion"/>
  </si>
  <si>
    <t>아미가모텔
883-1653</t>
    <phoneticPr fontId="4" type="noConversion"/>
  </si>
  <si>
    <t xml:space="preserve">인천광역시 남구 용현동 629번지 14호   </t>
    <phoneticPr fontId="4" type="noConversion"/>
  </si>
  <si>
    <t>크라운 여관
888-0236</t>
    <phoneticPr fontId="4" type="noConversion"/>
  </si>
  <si>
    <t xml:space="preserve">인천광역시 남구 용현동 629번지 29호   </t>
    <phoneticPr fontId="4" type="noConversion"/>
  </si>
  <si>
    <t>로즈힐
883-1411</t>
    <phoneticPr fontId="4" type="noConversion"/>
  </si>
  <si>
    <t xml:space="preserve">인천광역시 남구 용현동 629번지 31호   </t>
    <phoneticPr fontId="4" type="noConversion"/>
  </si>
  <si>
    <t>하얀궁전모텔
887-8228</t>
    <phoneticPr fontId="4" type="noConversion"/>
  </si>
  <si>
    <t xml:space="preserve">인천광역시 남구 용현동 630번지 24호   </t>
    <phoneticPr fontId="4" type="noConversion"/>
  </si>
  <si>
    <t>랑데뷰여관
435 -9809</t>
    <phoneticPr fontId="4" type="noConversion"/>
  </si>
  <si>
    <t xml:space="preserve">인천광역시 남구 주안동 1002번지 11호   </t>
    <phoneticPr fontId="4" type="noConversion"/>
  </si>
  <si>
    <t>감자탕(421-0061)</t>
    <phoneticPr fontId="4" type="noConversion"/>
  </si>
  <si>
    <t>M모텔
884-4126</t>
    <phoneticPr fontId="4" type="noConversion"/>
  </si>
  <si>
    <t xml:space="preserve">인천광역시 남구 용현동 453번지 29호   </t>
    <phoneticPr fontId="4" type="noConversion"/>
  </si>
  <si>
    <t>황금장여관
886-8582</t>
    <phoneticPr fontId="4" type="noConversion"/>
  </si>
  <si>
    <t xml:space="preserve">인천광역시 남구 용현동 459번지 22호  ,52 </t>
    <phoneticPr fontId="4" type="noConversion"/>
  </si>
  <si>
    <t>대원장여관
884-7936</t>
    <phoneticPr fontId="4" type="noConversion"/>
  </si>
  <si>
    <t xml:space="preserve">인천광역시 남구 용현동 459번지 28호   </t>
    <phoneticPr fontId="4" type="noConversion"/>
  </si>
  <si>
    <t>에덴파크여관
881-5885</t>
    <phoneticPr fontId="4" type="noConversion"/>
  </si>
  <si>
    <t xml:space="preserve">인천광역시 남구 용현동 463번지 28호   </t>
    <phoneticPr fontId="4" type="noConversion"/>
  </si>
  <si>
    <t>몰디브모텔
438 -9953</t>
    <phoneticPr fontId="4" type="noConversion"/>
  </si>
  <si>
    <t xml:space="preserve">인천광역시 남구 주안동 1002번지 1호  (관련지번 1002-6) </t>
    <phoneticPr fontId="4" type="noConversion"/>
  </si>
  <si>
    <t>신일장여관
 883-0700</t>
    <phoneticPr fontId="4" type="noConversion"/>
  </si>
  <si>
    <t xml:space="preserve">인천광역시 남구 용현동 509번지 8호   </t>
    <phoneticPr fontId="4" type="noConversion"/>
  </si>
  <si>
    <t>느낌표
424-3601</t>
    <phoneticPr fontId="4" type="noConversion"/>
  </si>
  <si>
    <t xml:space="preserve">인천광역시 남구 주안동 1002번지 3호   </t>
    <phoneticPr fontId="4" type="noConversion"/>
  </si>
  <si>
    <t>찌개류</t>
    <phoneticPr fontId="4" type="noConversion"/>
  </si>
  <si>
    <t>리베라모텔</t>
    <phoneticPr fontId="4" type="noConversion"/>
  </si>
  <si>
    <t xml:space="preserve">인천광역시 남구 주안동 1004번지 16호   </t>
    <phoneticPr fontId="4" type="noConversion"/>
  </si>
  <si>
    <t>굿타임모텔
438-7124</t>
    <phoneticPr fontId="4" type="noConversion"/>
  </si>
  <si>
    <t xml:space="preserve">인천광역시 남구 주안동 1004번지 4호   </t>
    <phoneticPr fontId="4" type="noConversion"/>
  </si>
  <si>
    <t>더 바스텔
423-6374</t>
    <phoneticPr fontId="4" type="noConversion"/>
  </si>
  <si>
    <t xml:space="preserve">인천광역시 남구 주안동 1004번지 6호   </t>
    <phoneticPr fontId="4" type="noConversion"/>
  </si>
  <si>
    <t>80000-90000</t>
    <phoneticPr fontId="4" type="noConversion"/>
  </si>
  <si>
    <t>프라하모텔
427-8888</t>
    <phoneticPr fontId="4" type="noConversion"/>
  </si>
  <si>
    <t xml:space="preserve">인천광역시 남구 주안동 1006번지 2호   </t>
    <phoneticPr fontId="4" type="noConversion"/>
  </si>
  <si>
    <t>메트로
433-3357</t>
    <phoneticPr fontId="4" type="noConversion"/>
  </si>
  <si>
    <t xml:space="preserve">인천광역시 남구 주안동 1006번지 5호   </t>
    <phoneticPr fontId="4" type="noConversion"/>
  </si>
  <si>
    <t>클리오 여관
424-0520</t>
    <phoneticPr fontId="4" type="noConversion"/>
  </si>
  <si>
    <t xml:space="preserve">인천광역시 남구 주안동 109번지 1호  ,7,11 </t>
    <phoneticPr fontId="4" type="noConversion"/>
  </si>
  <si>
    <t>대박집
(437-5757)</t>
    <phoneticPr fontId="4" type="noConversion"/>
  </si>
  <si>
    <t>김치찌개</t>
    <phoneticPr fontId="4" type="noConversion"/>
  </si>
  <si>
    <t>칼튼여관
425-4522</t>
    <phoneticPr fontId="4" type="noConversion"/>
  </si>
  <si>
    <t xml:space="preserve">인천광역시 남구 주안동 111번지 4호  ,5 </t>
    <phoneticPr fontId="4" type="noConversion"/>
  </si>
  <si>
    <t>88
88</t>
    <phoneticPr fontId="4" type="noConversion"/>
  </si>
  <si>
    <t>쉐르빌모텔
(437-3041)</t>
    <phoneticPr fontId="4" type="noConversion"/>
  </si>
  <si>
    <t xml:space="preserve">인천광역시 남구 주안동 111번지 6호   </t>
    <phoneticPr fontId="4" type="noConversion"/>
  </si>
  <si>
    <t>된장찌개</t>
    <phoneticPr fontId="4" type="noConversion"/>
  </si>
  <si>
    <t>힐하우스
(422 -1104)</t>
    <phoneticPr fontId="4" type="noConversion"/>
  </si>
  <si>
    <t xml:space="preserve">인천광역시 남구 주안동 137번지 2호  ,3 </t>
    <phoneticPr fontId="4" type="noConversion"/>
  </si>
  <si>
    <t>경북집
(433-9614)</t>
    <phoneticPr fontId="4" type="noConversion"/>
  </si>
  <si>
    <t>비너스모텔
(428 -7878)</t>
    <phoneticPr fontId="4" type="noConversion"/>
  </si>
  <si>
    <t xml:space="preserve">인천광역시 남구 주안동 148번지 5호   </t>
    <phoneticPr fontId="4" type="noConversion"/>
  </si>
  <si>
    <t>동성여관
(424-3045)</t>
    <phoneticPr fontId="4" type="noConversion"/>
  </si>
  <si>
    <t xml:space="preserve">인천광역시 남구 주안동 149번지 2호   </t>
    <phoneticPr fontId="4" type="noConversion"/>
  </si>
  <si>
    <t>쇼모텔
(428-0781)</t>
    <phoneticPr fontId="4" type="noConversion"/>
  </si>
  <si>
    <t xml:space="preserve">인천광역시 남구 주안동 149번지 6호   </t>
    <phoneticPr fontId="4" type="noConversion"/>
  </si>
  <si>
    <t>N모텔
(433-1306)</t>
    <phoneticPr fontId="4" type="noConversion"/>
  </si>
  <si>
    <t xml:space="preserve">인천광역시 남구 주안동 149번지 8호   </t>
    <phoneticPr fontId="4" type="noConversion"/>
  </si>
  <si>
    <t>투더맥스모텔
(433 -2500)</t>
    <phoneticPr fontId="4" type="noConversion"/>
  </si>
  <si>
    <t xml:space="preserve">인천광역시 남구 주안동 153번지 10호   </t>
    <phoneticPr fontId="4" type="noConversion"/>
  </si>
  <si>
    <t>84
48
88
88</t>
    <phoneticPr fontId="4" type="noConversion"/>
  </si>
  <si>
    <t>북어국</t>
    <phoneticPr fontId="4" type="noConversion"/>
  </si>
  <si>
    <t>쉬리모텔
433 -8023</t>
    <phoneticPr fontId="4" type="noConversion"/>
  </si>
  <si>
    <t xml:space="preserve">인천광역시 남구 주안동 1002번지 2호   </t>
    <phoneticPr fontId="4" type="noConversion"/>
  </si>
  <si>
    <t>스타여관 
(435 -0027)</t>
    <phoneticPr fontId="4" type="noConversion"/>
  </si>
  <si>
    <t xml:space="preserve">인천광역시 남구 주안동 153번지 1호   </t>
    <phoneticPr fontId="4" type="noConversion"/>
  </si>
  <si>
    <t>이호텔
(E호텔)
215-0016</t>
    <phoneticPr fontId="2" type="noConversion"/>
  </si>
  <si>
    <t xml:space="preserve">인천광역시 남구 주안동 172번지 1호 </t>
    <phoneticPr fontId="4" type="noConversion"/>
  </si>
  <si>
    <t>백암모텔
(426-3464)</t>
    <phoneticPr fontId="4" type="noConversion"/>
  </si>
  <si>
    <t xml:space="preserve">인천광역시 남구 주안동 179번지 11호   </t>
    <phoneticPr fontId="4" type="noConversion"/>
  </si>
  <si>
    <t>나인식스
862-1004</t>
    <phoneticPr fontId="4" type="noConversion"/>
  </si>
  <si>
    <t xml:space="preserve">인천광역시 남구 주안동 190번지 1호   </t>
    <phoneticPr fontId="4" type="noConversion"/>
  </si>
  <si>
    <t>주안식당</t>
    <phoneticPr fontId="4" type="noConversion"/>
  </si>
  <si>
    <t>팜파스
868 -7426</t>
    <phoneticPr fontId="4" type="noConversion"/>
  </si>
  <si>
    <t xml:space="preserve">인천광역시 남구 주안동 200번지 16호   </t>
    <phoneticPr fontId="4" type="noConversion"/>
  </si>
  <si>
    <t>100
40-50</t>
    <phoneticPr fontId="4" type="noConversion"/>
  </si>
  <si>
    <t xml:space="preserve">
김치찌개,된장찌개
명태탕,알탕
</t>
    <phoneticPr fontId="4" type="noConversion"/>
  </si>
  <si>
    <t>준호텔
866 -5786</t>
    <phoneticPr fontId="4" type="noConversion"/>
  </si>
  <si>
    <t xml:space="preserve">인천광역시 남구 주안동 200번지 17호   </t>
    <phoneticPr fontId="4" type="noConversion"/>
  </si>
  <si>
    <t>베듀호텔 허브점
(872 -2365</t>
    <phoneticPr fontId="4" type="noConversion"/>
  </si>
  <si>
    <t xml:space="preserve">인천광역시 남구 주안동 203번지 5호   </t>
    <phoneticPr fontId="4" type="noConversion"/>
  </si>
  <si>
    <t xml:space="preserve">김치찌개,된장찌개
명태탕,알탕
</t>
    <phoneticPr fontId="4" type="noConversion"/>
  </si>
  <si>
    <t>모텔 로아
866-3113</t>
    <phoneticPr fontId="4" type="noConversion"/>
  </si>
  <si>
    <t xml:space="preserve">인천광역시 남구 주안동 210번지 6호   </t>
    <phoneticPr fontId="4" type="noConversion"/>
  </si>
  <si>
    <t>시네마Ⅰ(CINEMAⅠ)
867 -6677</t>
    <phoneticPr fontId="4" type="noConversion"/>
  </si>
  <si>
    <t xml:space="preserve">인천광역시 남구 주안동 219번지 1호  25 </t>
    <phoneticPr fontId="4" type="noConversion"/>
  </si>
  <si>
    <t xml:space="preserve">에떼(구.하이트)
867-0511
</t>
    <phoneticPr fontId="4" type="noConversion"/>
  </si>
  <si>
    <t xml:space="preserve">인천광역시 남구 주안동 219번지 2호   </t>
    <phoneticPr fontId="4" type="noConversion"/>
  </si>
  <si>
    <t>샤인 풀하우스 모텔
873-7715</t>
    <phoneticPr fontId="4" type="noConversion"/>
  </si>
  <si>
    <t xml:space="preserve">인천광역시 남구 주안동 229번지 10호   </t>
    <phoneticPr fontId="4" type="noConversion"/>
  </si>
  <si>
    <t>피닉스
865-0009</t>
    <phoneticPr fontId="4" type="noConversion"/>
  </si>
  <si>
    <t xml:space="preserve">인천광역시 남구 주안동 229번지 5호   </t>
    <phoneticPr fontId="4" type="noConversion"/>
  </si>
  <si>
    <t>토마토
873 -4800</t>
    <phoneticPr fontId="4" type="noConversion"/>
  </si>
  <si>
    <t xml:space="preserve">인천광역시 남구 주안동 230번지 11호   </t>
    <phoneticPr fontId="4" type="noConversion"/>
  </si>
  <si>
    <t>로얄장여관
866-6336</t>
    <phoneticPr fontId="4" type="noConversion"/>
  </si>
  <si>
    <t xml:space="preserve">인천광역시 남구 주안동 230번지 3호  ,4 </t>
    <phoneticPr fontId="4" type="noConversion"/>
  </si>
  <si>
    <t>아로마모텔
873 -3391</t>
    <phoneticPr fontId="4" type="noConversion"/>
  </si>
  <si>
    <t xml:space="preserve">인천광역시 남구 주안동 233번지 11호   </t>
    <phoneticPr fontId="4" type="noConversion"/>
  </si>
  <si>
    <t>브랜드모텔
866-6253</t>
    <phoneticPr fontId="4" type="noConversion"/>
  </si>
  <si>
    <t xml:space="preserve">인천광역시 남구 주안동 233번지 2호   </t>
    <phoneticPr fontId="4" type="noConversion"/>
  </si>
  <si>
    <t>아이여관
866-8785</t>
    <phoneticPr fontId="4" type="noConversion"/>
  </si>
  <si>
    <t xml:space="preserve">인천광역시 남구 주안동 24번지 58호   </t>
    <phoneticPr fontId="4" type="noConversion"/>
  </si>
  <si>
    <t>유성장모텔
 864-8984</t>
    <phoneticPr fontId="4" type="noConversion"/>
  </si>
  <si>
    <t xml:space="preserve">인천광역시 남구 주안동 25번지 62호   </t>
    <phoneticPr fontId="4" type="noConversion"/>
  </si>
  <si>
    <t>붐모텔
874-6622</t>
    <phoneticPr fontId="4" type="noConversion"/>
  </si>
  <si>
    <t xml:space="preserve">인천광역시 남구 주안동 268번지 6호   </t>
    <phoneticPr fontId="4" type="noConversion"/>
  </si>
  <si>
    <t>강화식당</t>
    <phoneticPr fontId="4" type="noConversion"/>
  </si>
  <si>
    <t>몽모텔
439 -2290</t>
    <phoneticPr fontId="4" type="noConversion"/>
  </si>
  <si>
    <t xml:space="preserve">인천광역시 남구 주안동 271번지 30호   </t>
    <phoneticPr fontId="4" type="noConversion"/>
  </si>
  <si>
    <t>루나모텔
868 -9050</t>
    <phoneticPr fontId="4" type="noConversion"/>
  </si>
  <si>
    <t xml:space="preserve">인천광역시 남구 주안동 478번지 59호   </t>
    <phoneticPr fontId="4" type="noConversion"/>
  </si>
  <si>
    <t>조니 모텔
441-2203</t>
    <phoneticPr fontId="4" type="noConversion"/>
  </si>
  <si>
    <t xml:space="preserve">인천광역시 남구 주안동 66번지 13호   </t>
    <phoneticPr fontId="4" type="noConversion"/>
  </si>
  <si>
    <t>피아노모텔
424-2100</t>
    <phoneticPr fontId="4" type="noConversion"/>
  </si>
  <si>
    <t xml:space="preserve">인천광역시 남구 주안동 66번지 14호   </t>
    <phoneticPr fontId="4" type="noConversion"/>
  </si>
  <si>
    <t>주안그린모텔
425 -5840</t>
    <phoneticPr fontId="4" type="noConversion"/>
  </si>
  <si>
    <t xml:space="preserve">인천광역시 남구 주안동 66번지 18호   </t>
    <phoneticPr fontId="4" type="noConversion"/>
  </si>
  <si>
    <t>몽타나
434 -0336</t>
    <phoneticPr fontId="4" type="noConversion"/>
  </si>
  <si>
    <t xml:space="preserve">인천광역시 남구 주안동 66번지 3호   </t>
    <phoneticPr fontId="4" type="noConversion"/>
  </si>
  <si>
    <t>모텔 얌
442-0047</t>
    <phoneticPr fontId="4" type="noConversion"/>
  </si>
  <si>
    <t xml:space="preserve">인천광역시 남구 주안동 68번지 17호   </t>
    <phoneticPr fontId="4" type="noConversion"/>
  </si>
  <si>
    <t>황해장여관
434-4868</t>
    <phoneticPr fontId="4" type="noConversion"/>
  </si>
  <si>
    <t xml:space="preserve">인천광역시 남구 주안동 68번지 23호   </t>
    <phoneticPr fontId="4" type="noConversion"/>
  </si>
  <si>
    <t>짱모텔
434 -0789</t>
    <phoneticPr fontId="4" type="noConversion"/>
  </si>
  <si>
    <t xml:space="preserve">인천광역시 남구 주안동 68번지 6호   </t>
    <phoneticPr fontId="4" type="noConversion"/>
  </si>
  <si>
    <t>짝
438 -3857</t>
    <phoneticPr fontId="4" type="noConversion"/>
  </si>
  <si>
    <t xml:space="preserve">인천광역시 남구 주안동 69번지 18호   </t>
    <phoneticPr fontId="4" type="noConversion"/>
  </si>
  <si>
    <t>하야트여관
437-3455</t>
    <phoneticPr fontId="4" type="noConversion"/>
  </si>
  <si>
    <t xml:space="preserve">인천광역시 남구 주안동 69번지 26호   </t>
    <phoneticPr fontId="4" type="noConversion"/>
  </si>
  <si>
    <t>청주보쌈(435-9035)</t>
    <phoneticPr fontId="4" type="noConversion"/>
  </si>
  <si>
    <t>보리밥</t>
    <phoneticPr fontId="4" type="noConversion"/>
  </si>
  <si>
    <t>테마모텔
426-9111</t>
    <phoneticPr fontId="4" type="noConversion"/>
  </si>
  <si>
    <t xml:space="preserve">인천광역시 남구 주안동 69번지 5호   </t>
    <phoneticPr fontId="4" type="noConversion"/>
  </si>
  <si>
    <t>코리아모텔
431 -5534</t>
    <phoneticPr fontId="4" type="noConversion"/>
  </si>
  <si>
    <t xml:space="preserve">인천광역시 남구 주안동 70번지 30호   </t>
    <phoneticPr fontId="4" type="noConversion"/>
  </si>
  <si>
    <t>지미원(427-9838)</t>
    <phoneticPr fontId="4" type="noConversion"/>
  </si>
  <si>
    <t>쇼모텔
425 -0307</t>
    <phoneticPr fontId="4" type="noConversion"/>
  </si>
  <si>
    <t xml:space="preserve">인천광역시 남구 주안동 70번지 5호   </t>
    <phoneticPr fontId="4" type="noConversion"/>
  </si>
  <si>
    <t>마네모네모텔
442 -1118</t>
    <phoneticPr fontId="4" type="noConversion"/>
  </si>
  <si>
    <t xml:space="preserve">인천광역시 남구 주안동 81번지 18호   </t>
    <phoneticPr fontId="4" type="noConversion"/>
  </si>
  <si>
    <t>렉시모텔
427 -5734</t>
    <phoneticPr fontId="4" type="noConversion"/>
  </si>
  <si>
    <t xml:space="preserve">인천광역시 남구 주안동 84번지 13호   </t>
    <phoneticPr fontId="4" type="noConversion"/>
  </si>
  <si>
    <t>엘루이모텔
428 -7827</t>
    <phoneticPr fontId="4" type="noConversion"/>
  </si>
  <si>
    <t xml:space="preserve">인천광역시 남구 주안동 84번지 32호   </t>
    <phoneticPr fontId="4" type="noConversion"/>
  </si>
  <si>
    <t>원미정(439-5050)</t>
    <phoneticPr fontId="4" type="noConversion"/>
  </si>
  <si>
    <t>황제모텔
437-5289</t>
    <phoneticPr fontId="4" type="noConversion"/>
  </si>
  <si>
    <t xml:space="preserve">인천광역시 남구 주안동 85번지 17호   </t>
    <phoneticPr fontId="4" type="noConversion"/>
  </si>
  <si>
    <t>로즈모텔
427 -6611</t>
    <phoneticPr fontId="4" type="noConversion"/>
  </si>
  <si>
    <t xml:space="preserve">인천광역시 남구 주안동 85번지 9호   </t>
    <phoneticPr fontId="4" type="noConversion"/>
  </si>
  <si>
    <t>피코크모텔
423 -8039</t>
    <phoneticPr fontId="4" type="noConversion"/>
  </si>
  <si>
    <t xml:space="preserve">인천광역시 남구 주안동 90번지 5호   </t>
    <phoneticPr fontId="4" type="noConversion"/>
  </si>
  <si>
    <t>홈모텔
 429-5591</t>
    <phoneticPr fontId="4" type="noConversion"/>
  </si>
  <si>
    <t xml:space="preserve">인천광역시 남구 주안동 989번지 4호   </t>
    <phoneticPr fontId="4" type="noConversion"/>
  </si>
  <si>
    <t>대성모텔
428-2310</t>
    <phoneticPr fontId="4" type="noConversion"/>
  </si>
  <si>
    <t xml:space="preserve">인천광역시 남구 주안동 993번지 8호   </t>
    <phoneticPr fontId="4" type="noConversion"/>
  </si>
  <si>
    <t>호텔씨앤
425 -1133</t>
    <phoneticPr fontId="4" type="noConversion"/>
  </si>
  <si>
    <t xml:space="preserve">인천광역시 남구 주안동 996번지 5호   </t>
    <phoneticPr fontId="4" type="noConversion"/>
  </si>
  <si>
    <t>아이비모텔
426 -0845</t>
    <phoneticPr fontId="4" type="noConversion"/>
  </si>
  <si>
    <t xml:space="preserve">인천광역시 남구 주안동 996번지 8호   </t>
    <phoneticPr fontId="4" type="noConversion"/>
  </si>
  <si>
    <t xml:space="preserve">힐모텔
421-1266
</t>
    <phoneticPr fontId="4" type="noConversion"/>
  </si>
  <si>
    <t xml:space="preserve">인천광역시 남구 주안동 997번지 9호   </t>
    <phoneticPr fontId="4" type="noConversion"/>
  </si>
  <si>
    <t>우리텔(318-3630)</t>
    <phoneticPr fontId="4" type="noConversion"/>
  </si>
  <si>
    <t>우성식당</t>
    <phoneticPr fontId="4" type="noConversion"/>
  </si>
  <si>
    <t>월곶중앙로 46번길</t>
    <phoneticPr fontId="4" type="noConversion"/>
  </si>
  <si>
    <t>한식뷔페</t>
    <phoneticPr fontId="4" type="noConversion"/>
  </si>
  <si>
    <t>황제(318-5454)</t>
    <phoneticPr fontId="4" type="noConversion"/>
  </si>
  <si>
    <t>의정부식당</t>
    <phoneticPr fontId="4" type="noConversion"/>
  </si>
  <si>
    <t>한식</t>
    <phoneticPr fontId="4" type="noConversion"/>
  </si>
  <si>
    <t>아이비(318-0105)</t>
    <phoneticPr fontId="4" type="noConversion"/>
  </si>
  <si>
    <t>해물촌</t>
    <phoneticPr fontId="4" type="noConversion"/>
  </si>
  <si>
    <t>월곶중앙로 46번길</t>
    <phoneticPr fontId="4" type="noConversion"/>
  </si>
  <si>
    <t>한식</t>
    <phoneticPr fontId="4" type="noConversion"/>
  </si>
  <si>
    <t>팜호텔(488-8036)</t>
    <phoneticPr fontId="4" type="noConversion"/>
  </si>
  <si>
    <t>가야해장국</t>
    <phoneticPr fontId="4" type="noConversion"/>
  </si>
  <si>
    <t>옥구상가4길 24</t>
    <phoneticPr fontId="4" type="noConversion"/>
  </si>
  <si>
    <t>대교HRD센터 
031-312-1211</t>
    <phoneticPr fontId="4" type="noConversion"/>
  </si>
  <si>
    <t xml:space="preserve">시흥시 소래산길 28 </t>
    <phoneticPr fontId="4" type="noConversion"/>
  </si>
  <si>
    <t>대교HRD센터 내 식당</t>
    <phoneticPr fontId="4" type="noConversion"/>
  </si>
  <si>
    <t>170명</t>
    <phoneticPr fontId="4" type="noConversion"/>
  </si>
  <si>
    <t xml:space="preserve"> 시흥시 월곶중앙로 46번길 28-14</t>
    <phoneticPr fontId="4" type="noConversion"/>
  </si>
  <si>
    <t xml:space="preserve"> 시흥시 월곶중앙로 70번안길 38</t>
    <phoneticPr fontId="4" type="noConversion"/>
  </si>
  <si>
    <t xml:space="preserve"> 시흥시 월곶중앙로 70번안길 20</t>
    <phoneticPr fontId="4" type="noConversion"/>
  </si>
  <si>
    <t xml:space="preserve"> 시흥시 옥구상가 4길 24-6</t>
    <phoneticPr fontId="4" type="noConversion"/>
  </si>
  <si>
    <t xml:space="preserve"> 시흥시 소래산길 28 </t>
    <phoneticPr fontId="4" type="noConversion"/>
  </si>
  <si>
    <t>관람객 추천 숙박업소(동구)</t>
    <phoneticPr fontId="2" type="noConversion"/>
  </si>
  <si>
    <t>관람객 추천 숙박업소(계양구)</t>
    <phoneticPr fontId="2" type="noConversion"/>
  </si>
  <si>
    <t>관람객 추천 숙박업소(서구)</t>
    <phoneticPr fontId="2" type="noConversion"/>
  </si>
  <si>
    <t>관람객 추천 숙박업소(강화군)</t>
    <phoneticPr fontId="2" type="noConversion"/>
  </si>
  <si>
    <t>관람객 추천 숙박업소(중구)</t>
    <phoneticPr fontId="2" type="noConversion"/>
  </si>
  <si>
    <t>관람객 추천 숙박업소(남구)</t>
    <phoneticPr fontId="2" type="noConversion"/>
  </si>
  <si>
    <t>관람객 추천 숙박업소(연수구)</t>
    <phoneticPr fontId="2" type="noConversion"/>
  </si>
  <si>
    <t>관람객 추천 숙박업소(남동구)</t>
    <phoneticPr fontId="2" type="noConversion"/>
  </si>
  <si>
    <t>관람객 추천 숙박업소(부평구)</t>
    <phoneticPr fontId="2" type="noConversion"/>
  </si>
  <si>
    <t>객실요금(침대)</t>
    <phoneticPr fontId="2" type="noConversion"/>
  </si>
  <si>
    <t>객실요금(온돌)</t>
    <phoneticPr fontId="2" type="noConversion"/>
  </si>
  <si>
    <t>객실요금(특실)</t>
    <phoneticPr fontId="2" type="noConversion"/>
  </si>
  <si>
    <t>비고</t>
    <phoneticPr fontId="2" type="noConversion"/>
  </si>
  <si>
    <t>VIP</t>
    <phoneticPr fontId="2" type="noConversion"/>
  </si>
  <si>
    <t>객실 표준인원 초과시
인당 추가요금</t>
    <phoneticPr fontId="2" type="noConversion"/>
  </si>
  <si>
    <t>5,000/인</t>
    <phoneticPr fontId="2" type="noConversion"/>
  </si>
  <si>
    <t>10,000/인</t>
    <phoneticPr fontId="2" type="noConversion"/>
  </si>
  <si>
    <t>5,000/인</t>
    <phoneticPr fontId="2" type="noConversion"/>
  </si>
  <si>
    <t>80,000
~120,000</t>
    <phoneticPr fontId="2" type="noConversion"/>
  </si>
  <si>
    <t>10,000/인</t>
    <phoneticPr fontId="2" type="noConversion"/>
  </si>
  <si>
    <t>20,000/인</t>
    <phoneticPr fontId="2" type="noConversion"/>
  </si>
  <si>
    <t>오후 7시 입실</t>
    <phoneticPr fontId="2" type="noConversion"/>
  </si>
  <si>
    <t>K-모텔
(888-6336)</t>
    <phoneticPr fontId="4" type="noConversion"/>
  </si>
  <si>
    <t>5,000/인</t>
    <phoneticPr fontId="2" type="noConversion"/>
  </si>
  <si>
    <t>70,000
~100,000</t>
    <phoneticPr fontId="2" type="noConversion"/>
  </si>
  <si>
    <t>80,000
(8~9인실)</t>
    <phoneticPr fontId="2" type="noConversion"/>
  </si>
  <si>
    <t>100,000
(8~9인실)</t>
    <phoneticPr fontId="2" type="noConversion"/>
  </si>
  <si>
    <t>50,000
~60,000</t>
    <phoneticPr fontId="2" type="noConversion"/>
  </si>
  <si>
    <t>60,000
~70,000</t>
    <phoneticPr fontId="2" type="noConversion"/>
  </si>
  <si>
    <t>80,000
~90,000</t>
    <phoneticPr fontId="2" type="noConversion"/>
  </si>
  <si>
    <t>80,000
~100,000</t>
    <phoneticPr fontId="4" type="noConversion"/>
  </si>
  <si>
    <t>40000
(4인기준)</t>
    <phoneticPr fontId="2" type="noConversion"/>
  </si>
  <si>
    <t>80000
(4인기준)</t>
    <phoneticPr fontId="2" type="noConversion"/>
  </si>
  <si>
    <t>70000
(7인기준)</t>
    <phoneticPr fontId="2" type="noConversion"/>
  </si>
  <si>
    <t>100000
(7인기준)</t>
    <phoneticPr fontId="2" type="noConversion"/>
  </si>
  <si>
    <t>70,000
~100,000</t>
    <phoneticPr fontId="4" type="noConversion"/>
  </si>
  <si>
    <t>100,000
~120,000</t>
    <phoneticPr fontId="4" type="noConversion"/>
  </si>
  <si>
    <t>150,000
~180,000</t>
    <phoneticPr fontId="4" type="noConversion"/>
  </si>
  <si>
    <t>없음</t>
    <phoneticPr fontId="2" type="noConversion"/>
  </si>
  <si>
    <t>50,000
~60,000</t>
    <phoneticPr fontId="4" type="noConversion"/>
  </si>
  <si>
    <t>60,000
~70,000</t>
    <phoneticPr fontId="4" type="noConversion"/>
  </si>
  <si>
    <t>120,000
~170,000</t>
    <phoneticPr fontId="4" type="noConversion"/>
  </si>
  <si>
    <t>250,000
~300,000</t>
    <phoneticPr fontId="4" type="noConversion"/>
  </si>
  <si>
    <t>80,000
(4인기준)</t>
    <phoneticPr fontId="4" type="noConversion"/>
  </si>
  <si>
    <t>100,000
(4인기준)</t>
    <phoneticPr fontId="4" type="noConversion"/>
  </si>
  <si>
    <t>80,000
(4~6인기준)</t>
    <phoneticPr fontId="4" type="noConversion"/>
  </si>
  <si>
    <t>100,000
(4~6인기준)</t>
    <phoneticPr fontId="4" type="noConversion"/>
  </si>
  <si>
    <t>250,000
(15~20인기준)</t>
    <phoneticPr fontId="4" type="noConversion"/>
  </si>
  <si>
    <t>300,000
(15~20인기준)</t>
    <phoneticPr fontId="4" type="noConversion"/>
  </si>
  <si>
    <t>300,000
~400,000
(20~30인기준)</t>
    <phoneticPr fontId="4" type="noConversion"/>
  </si>
  <si>
    <t>60,000
~80,000</t>
    <phoneticPr fontId="2" type="noConversion"/>
  </si>
  <si>
    <t>70,000
~90,000</t>
    <phoneticPr fontId="2" type="noConversion"/>
  </si>
  <si>
    <t>80,000
~120,000</t>
    <phoneticPr fontId="2" type="noConversion"/>
  </si>
  <si>
    <t>입실 : 16시
퇴실 : 12시</t>
    <phoneticPr fontId="2" type="noConversion"/>
  </si>
  <si>
    <t>비고</t>
    <phoneticPr fontId="2" type="noConversion"/>
  </si>
  <si>
    <t>평일</t>
    <phoneticPr fontId="2" type="noConversion"/>
  </si>
  <si>
    <t>80,000
~100,000</t>
    <phoneticPr fontId="2" type="noConversion"/>
  </si>
  <si>
    <t>40,000
~80,000</t>
    <phoneticPr fontId="2" type="noConversion"/>
  </si>
  <si>
    <t>50,000
~80,000</t>
    <phoneticPr fontId="2" type="noConversion"/>
  </si>
  <si>
    <t>30,000
~40,000</t>
    <phoneticPr fontId="2" type="noConversion"/>
  </si>
  <si>
    <t>90,000
~100,000</t>
    <phoneticPr fontId="4" type="noConversion"/>
  </si>
  <si>
    <t>100,000
~120000</t>
    <phoneticPr fontId="4" type="noConversion"/>
  </si>
  <si>
    <t>120,000
~150,000</t>
    <phoneticPr fontId="4" type="noConversion"/>
  </si>
  <si>
    <t>80,000
~90,000</t>
    <phoneticPr fontId="4" type="noConversion"/>
  </si>
  <si>
    <t>50,000
~70,000</t>
    <phoneticPr fontId="4" type="noConversion"/>
  </si>
  <si>
    <t>60,000
~80,000</t>
    <phoneticPr fontId="4" type="noConversion"/>
  </si>
  <si>
    <t>60,000
~80,000</t>
    <phoneticPr fontId="4" type="noConversion"/>
  </si>
  <si>
    <t>60,000
~70,000</t>
    <phoneticPr fontId="4" type="noConversion"/>
  </si>
  <si>
    <t>90,000
~100,000</t>
    <phoneticPr fontId="4" type="noConversion"/>
  </si>
  <si>
    <t>90,000
~100,000</t>
    <phoneticPr fontId="2" type="noConversion"/>
  </si>
  <si>
    <t>80,000
~85,000</t>
    <phoneticPr fontId="2" type="noConversion"/>
  </si>
  <si>
    <t>90,000
~95,000</t>
    <phoneticPr fontId="2" type="noConversion"/>
  </si>
  <si>
    <t>70,000
~80000</t>
    <phoneticPr fontId="4" type="noConversion"/>
  </si>
  <si>
    <t>에이치호텔(H호텔)
438-5667</t>
    <phoneticPr fontId="2" type="noConversion"/>
  </si>
  <si>
    <t>인천광역시 남구 주안동 271번지 26호</t>
    <phoneticPr fontId="2" type="noConversion"/>
  </si>
  <si>
    <t>소머리국밥
(868-7273)</t>
    <phoneticPr fontId="4" type="noConversion"/>
  </si>
  <si>
    <t>굴세상(881-7688)
통영굴밥
(884-8850)</t>
    <phoneticPr fontId="4" type="noConversion"/>
  </si>
  <si>
    <t>굴세상(881-7688)
통영굴밥
(884-8850)</t>
    <phoneticPr fontId="4" type="noConversion"/>
  </si>
  <si>
    <t>나루터뷔페
(422-1007)</t>
    <phoneticPr fontId="4" type="noConversion"/>
  </si>
  <si>
    <t>소머리국밥
(868-7273)</t>
    <phoneticPr fontId="4" type="noConversion"/>
  </si>
  <si>
    <t>참나무골
(010-3647-6412)</t>
    <phoneticPr fontId="4" type="noConversion"/>
  </si>
  <si>
    <t>병천순대
(431-2031)
대박집(437-5757)</t>
    <phoneticPr fontId="4" type="noConversion"/>
  </si>
  <si>
    <t>대가집감자탕
(428-5788)
먹자집(427-6263)
병천순대
(431-2031)
대박집(437-5757)</t>
    <phoneticPr fontId="4" type="noConversion"/>
  </si>
  <si>
    <t>90,000
~100,000</t>
    <phoneticPr fontId="2" type="noConversion"/>
  </si>
  <si>
    <t>50,000
~70000</t>
    <phoneticPr fontId="4" type="noConversion"/>
  </si>
  <si>
    <t>60,000
~70000</t>
    <phoneticPr fontId="4" type="noConversion"/>
  </si>
  <si>
    <t>70,000
~130,000</t>
    <phoneticPr fontId="4" type="noConversion"/>
  </si>
  <si>
    <t>80,000
~150,000</t>
    <phoneticPr fontId="4" type="noConversion"/>
  </si>
  <si>
    <t>70,000
~80,000</t>
    <phoneticPr fontId="4" type="noConversion"/>
  </si>
  <si>
    <t>미가촌감자탕
(882-5818)
돈오리뼈다귀해장국(885-3334)</t>
    <phoneticPr fontId="2" type="noConversion"/>
  </si>
  <si>
    <t>미가촌감자탕
(882-5818)
돈오리뼈다귀해장국(885-3334)</t>
    <phoneticPr fontId="2" type="noConversion"/>
  </si>
  <si>
    <t>청기와뼈해장국
(891-0777)
종로샤브샤브
(885-7789)</t>
    <phoneticPr fontId="4" type="noConversion"/>
  </si>
  <si>
    <t>명가숯불갈비
(420-1255)</t>
    <phoneticPr fontId="2" type="noConversion"/>
  </si>
  <si>
    <t>토장맷돌순두부
(438-0949)</t>
    <phoneticPr fontId="4" type="noConversion"/>
  </si>
  <si>
    <t>참치랑활어랑
(421-0061)</t>
    <phoneticPr fontId="4" type="noConversion"/>
  </si>
  <si>
    <t>석바위감자탕
(885-9249)</t>
    <phoneticPr fontId="4" type="noConversion"/>
  </si>
  <si>
    <t>대가집감자탕
(428-5788)
먹자집(427-6263)
병천순대
(431-2031)
대박집(437-5757)</t>
    <phoneticPr fontId="4" type="noConversion"/>
  </si>
  <si>
    <t>명가숯불갈비
(420-1255)</t>
    <phoneticPr fontId="4" type="noConversion"/>
  </si>
  <si>
    <t>흑돈가(866-6886)
맵꼬만명태찜
(872-0908)</t>
    <phoneticPr fontId="4" type="noConversion"/>
  </si>
  <si>
    <t>비고</t>
    <phoneticPr fontId="2" type="noConversion"/>
  </si>
  <si>
    <t>전객실 예약완료</t>
    <phoneticPr fontId="2" type="noConversion"/>
  </si>
  <si>
    <t>일반실온돌 : 50,000(평일,주말)</t>
    <phoneticPr fontId="2" type="noConversion"/>
  </si>
  <si>
    <t>VIP실 : 70,000(평일)
80,000(주말)</t>
    <phoneticPr fontId="2" type="noConversion"/>
  </si>
  <si>
    <t>연수구 능허대로 191번길 12(옥련동)</t>
    <phoneticPr fontId="2" type="noConversion"/>
  </si>
  <si>
    <t>트윈실 : 80,000(평일,주말)</t>
    <phoneticPr fontId="2" type="noConversion"/>
  </si>
  <si>
    <t>비고</t>
    <phoneticPr fontId="2" type="noConversion"/>
  </si>
  <si>
    <t>50,000
~80,000</t>
    <phoneticPr fontId="2" type="noConversion"/>
  </si>
  <si>
    <t>60,000
~80,000</t>
    <phoneticPr fontId="2" type="noConversion"/>
  </si>
  <si>
    <t>60,000
~80,000</t>
    <phoneticPr fontId="2" type="noConversion"/>
  </si>
  <si>
    <t>50,000
~60,000</t>
    <phoneticPr fontId="2" type="noConversion"/>
  </si>
  <si>
    <t>50,000
~60,000</t>
    <phoneticPr fontId="2" type="noConversion"/>
  </si>
  <si>
    <t>55,000
~90,000</t>
    <phoneticPr fontId="2" type="noConversion"/>
  </si>
  <si>
    <t>70,000
~90,000</t>
    <phoneticPr fontId="2" type="noConversion"/>
  </si>
  <si>
    <t>70,000
~100,000</t>
    <phoneticPr fontId="2" type="noConversion"/>
  </si>
  <si>
    <t>40,000
~60,000</t>
    <phoneticPr fontId="2" type="noConversion"/>
  </si>
  <si>
    <t>60,000
~70,000</t>
    <phoneticPr fontId="2" type="noConversion"/>
  </si>
  <si>
    <t>60,000
~70,000</t>
    <phoneticPr fontId="2" type="noConversion"/>
  </si>
  <si>
    <t>50,000
~70,000</t>
    <phoneticPr fontId="2" type="noConversion"/>
  </si>
  <si>
    <t>150,000
~200,000</t>
    <phoneticPr fontId="2" type="noConversion"/>
  </si>
  <si>
    <t>70,000
~80,000</t>
    <phoneticPr fontId="2" type="noConversion"/>
  </si>
  <si>
    <t>50,000
~80,000</t>
    <phoneticPr fontId="2" type="noConversion"/>
  </si>
  <si>
    <t>45,000
~70,000</t>
    <phoneticPr fontId="2" type="noConversion"/>
  </si>
  <si>
    <t>60,000
~85,000</t>
    <phoneticPr fontId="2" type="noConversion"/>
  </si>
  <si>
    <t>80,000
~90,000</t>
    <phoneticPr fontId="2" type="noConversion"/>
  </si>
  <si>
    <t>90,000
~100,000</t>
    <phoneticPr fontId="2" type="noConversion"/>
  </si>
  <si>
    <t>30,000
~45,000</t>
    <phoneticPr fontId="2" type="noConversion"/>
  </si>
  <si>
    <t>30,000
~40,000</t>
    <phoneticPr fontId="2" type="noConversion"/>
  </si>
  <si>
    <t>45,000
~100,000</t>
    <phoneticPr fontId="2" type="noConversion"/>
  </si>
  <si>
    <t>60,000
~130,000</t>
    <phoneticPr fontId="2" type="noConversion"/>
  </si>
  <si>
    <t>60,000
~90,000</t>
    <phoneticPr fontId="2" type="noConversion"/>
  </si>
  <si>
    <t>80,000
~95,000</t>
    <phoneticPr fontId="2" type="noConversion"/>
  </si>
  <si>
    <t>40,000
~50,000</t>
    <phoneticPr fontId="2" type="noConversion"/>
  </si>
  <si>
    <t>비고</t>
    <phoneticPr fontId="2" type="noConversion"/>
  </si>
  <si>
    <t>금요일</t>
    <phoneticPr fontId="2" type="noConversion"/>
  </si>
  <si>
    <t>비고</t>
    <phoneticPr fontId="2" type="noConversion"/>
  </si>
  <si>
    <t>객실표준인원 초과시
인당 초과요금</t>
    <phoneticPr fontId="2" type="noConversion"/>
  </si>
  <si>
    <t>아이비모텔
(932-9811)
(010-3794-8130)</t>
    <phoneticPr fontId="2" type="noConversion"/>
  </si>
  <si>
    <t>싸이판여관(932-8898)</t>
    <phoneticPr fontId="2" type="noConversion"/>
  </si>
  <si>
    <t>호텔 에버리치</t>
    <phoneticPr fontId="2" type="noConversion"/>
  </si>
  <si>
    <t xml:space="preserve">일반실온돌 : 45,000(평일,3인), 60,000(주말,3인)
특실 : 45,000(평일), 60,000(주말)
</t>
    <phoneticPr fontId="2" type="noConversion"/>
  </si>
  <si>
    <t>특실 :50,000(평일), 60,000(주말)</t>
    <phoneticPr fontId="2" type="noConversion"/>
  </si>
  <si>
    <t>특실 : 50,000(평일), 60,000(주말)</t>
    <phoneticPr fontId="2" type="noConversion"/>
  </si>
  <si>
    <t>특실 : 60,000(평일), 70,000(주말)</t>
    <phoneticPr fontId="2" type="noConversion"/>
  </si>
  <si>
    <t>특실 : 60,000(평일, 주말)</t>
    <phoneticPr fontId="2" type="noConversion"/>
  </si>
  <si>
    <t>특실 : 45,000(평일), 60,000(주말)</t>
    <phoneticPr fontId="2" type="noConversion"/>
  </si>
  <si>
    <t xml:space="preserve">일반실온돌 : 40,000(평일), 50,000(주말)
특실 : 50,000(평일), 60,000(주말)
</t>
    <phoneticPr fontId="2" type="noConversion"/>
  </si>
  <si>
    <t>일반실온돌 : 50,000(평일), 60,000(주말)</t>
    <phoneticPr fontId="2" type="noConversion"/>
  </si>
  <si>
    <t>일반실온돌/특실 : 50,000(평일), 60,000(주말)
VIP실 : 70,000(평일), 80,000(주말)</t>
    <phoneticPr fontId="2" type="noConversion"/>
  </si>
  <si>
    <t>특실 : 55,000(평일), 65,000(주말)</t>
    <phoneticPr fontId="2" type="noConversion"/>
  </si>
  <si>
    <t>특실 : 50,000(평일), 70,000(주말)</t>
    <phoneticPr fontId="2" type="noConversion"/>
  </si>
  <si>
    <t xml:space="preserve">일반실온돌 : 50,000(평일,주말/4인) </t>
    <phoneticPr fontId="2" type="noConversion"/>
  </si>
  <si>
    <t xml:space="preserve">일반실온돌 / 특실 : 50,000(평일), 60,000(주말) </t>
    <phoneticPr fontId="2" type="noConversion"/>
  </si>
  <si>
    <t>60,000
~70,000</t>
    <phoneticPr fontId="2" type="noConversion"/>
  </si>
  <si>
    <t>60,000
~80,000</t>
    <phoneticPr fontId="2" type="noConversion"/>
  </si>
  <si>
    <t>50,000
~60,000</t>
    <phoneticPr fontId="2" type="noConversion"/>
  </si>
  <si>
    <t>55,000
~65,000</t>
    <phoneticPr fontId="2" type="noConversion"/>
  </si>
  <si>
    <t>50,000
~70,000</t>
    <phoneticPr fontId="2" type="noConversion"/>
  </si>
  <si>
    <t>50,000
~65,000</t>
    <phoneticPr fontId="2" type="noConversion"/>
  </si>
  <si>
    <t>65,000
~70,000</t>
    <phoneticPr fontId="2" type="noConversion"/>
  </si>
  <si>
    <t>70,000
~100,000</t>
    <phoneticPr fontId="2" type="noConversion"/>
  </si>
  <si>
    <t>80,000
~110,000</t>
    <phoneticPr fontId="2" type="noConversion"/>
  </si>
  <si>
    <t>90,000
~120,000</t>
    <phoneticPr fontId="2" type="noConversion"/>
  </si>
  <si>
    <t>100,000
~120,000</t>
    <phoneticPr fontId="2" type="noConversion"/>
  </si>
  <si>
    <t>120,000
~150,000</t>
    <phoneticPr fontId="2" type="noConversion"/>
  </si>
  <si>
    <t>80,000
~100,000</t>
    <phoneticPr fontId="2" type="noConversion"/>
  </si>
  <si>
    <t>5,000
~10,000</t>
    <phoneticPr fontId="2" type="noConversion"/>
  </si>
  <si>
    <t xml:space="preserve">얼리체크인 시간당 5,000원 이상 </t>
    <phoneticPr fontId="2" type="noConversion"/>
  </si>
  <si>
    <t>비고</t>
    <phoneticPr fontId="2" type="noConversion"/>
  </si>
  <si>
    <t xml:space="preserve"> 상호
(전화번호)</t>
    <phoneticPr fontId="2" type="noConversion"/>
  </si>
  <si>
    <t>12시간 기준</t>
    <phoneticPr fontId="2" type="noConversion"/>
  </si>
  <si>
    <t>12시간 기준</t>
    <phoneticPr fontId="2" type="noConversion"/>
  </si>
  <si>
    <t>60,000
~80,000</t>
    <phoneticPr fontId="2" type="noConversion"/>
  </si>
  <si>
    <t>70,000
~90,000</t>
    <phoneticPr fontId="2" type="noConversion"/>
  </si>
  <si>
    <t xml:space="preserve"> 110,000
 ~253,000</t>
    <phoneticPr fontId="2" type="noConversion"/>
  </si>
  <si>
    <t>입실시간 이전에
추가된 요금 제외된 요금표</t>
    <phoneticPr fontId="2" type="noConversion"/>
  </si>
  <si>
    <t>12시간 기준</t>
    <phoneticPr fontId="2" type="noConversion"/>
  </si>
  <si>
    <t>12시간 기준</t>
    <phoneticPr fontId="2" type="noConversion"/>
  </si>
  <si>
    <t>24시간 기준 :70,000</t>
    <phoneticPr fontId="2" type="noConversion"/>
  </si>
  <si>
    <t>소재지</t>
    <phoneticPr fontId="2" type="noConversion"/>
  </si>
  <si>
    <t>샴푸호텔 
032-522-5855</t>
    <phoneticPr fontId="2" type="noConversion"/>
  </si>
  <si>
    <t>40,000
~80,000</t>
    <phoneticPr fontId="2" type="noConversion"/>
  </si>
  <si>
    <t>50,000
~100,000</t>
    <phoneticPr fontId="2" type="noConversion"/>
  </si>
  <si>
    <t>쁠랑호텔
032-528-4108</t>
    <phoneticPr fontId="2" type="noConversion"/>
  </si>
  <si>
    <t xml:space="preserve"> 광장로 4번길 23(부평동 43)</t>
    <phoneticPr fontId="2" type="noConversion"/>
  </si>
  <si>
    <t xml:space="preserve"> 대정로 90번길 30(부평동)</t>
    <phoneticPr fontId="2" type="noConversion"/>
  </si>
  <si>
    <t>50,000
~60,000</t>
    <phoneticPr fontId="2" type="noConversion"/>
  </si>
  <si>
    <t>60,000
~70,000</t>
    <phoneticPr fontId="2" type="noConversion"/>
  </si>
  <si>
    <t>70,000
~80,000</t>
    <phoneticPr fontId="2" type="noConversion"/>
  </si>
  <si>
    <t>30,000
~45,000</t>
    <phoneticPr fontId="2" type="noConversion"/>
  </si>
  <si>
    <t>40,000
~50,000</t>
    <phoneticPr fontId="2" type="noConversion"/>
  </si>
  <si>
    <t>50,000
~80,000</t>
    <phoneticPr fontId="4" type="noConversion"/>
  </si>
  <si>
    <t>60,000
~70,000</t>
    <phoneticPr fontId="2" type="noConversion"/>
  </si>
  <si>
    <t>70,000
~80,000</t>
    <phoneticPr fontId="2" type="noConversion"/>
  </si>
  <si>
    <t>85,000
~11,5000</t>
    <phoneticPr fontId="2" type="noConversion"/>
  </si>
  <si>
    <t>95,000
~12,5000</t>
    <phoneticPr fontId="2" type="noConversion"/>
  </si>
  <si>
    <t>25,000
~30,000</t>
    <phoneticPr fontId="2" type="noConversion"/>
  </si>
  <si>
    <t>40,000
~50,000</t>
    <phoneticPr fontId="2" type="noConversion"/>
  </si>
  <si>
    <t>35,000
~50,000</t>
    <phoneticPr fontId="2" type="noConversion"/>
  </si>
  <si>
    <t>50,000
~70,000</t>
    <phoneticPr fontId="2" type="noConversion"/>
  </si>
  <si>
    <t>55,000
~65,000</t>
    <phoneticPr fontId="2" type="noConversion"/>
  </si>
  <si>
    <t>객실표준인원 초과시
 인당 추가 요금</t>
    <phoneticPr fontId="2" type="noConversion"/>
  </si>
  <si>
    <t>트윈실 : 80,000(평일, 주말)</t>
    <phoneticPr fontId="2" type="noConversion"/>
  </si>
  <si>
    <t>특실: 100,000(평일)
110,000(주말)</t>
    <phoneticPr fontId="2" type="noConversion"/>
  </si>
  <si>
    <t xml:space="preserve">특실 : 75,000(평일,주말)
트윈실 : 90,000(평일, 주말)
</t>
    <phoneticPr fontId="2" type="noConversion"/>
  </si>
  <si>
    <t>특실:80,000(평일,주말)</t>
    <phoneticPr fontId="2" type="noConversion"/>
  </si>
  <si>
    <t>5,000
~10,000</t>
    <phoneticPr fontId="2" type="noConversion"/>
  </si>
  <si>
    <t>특실 : 120,000(평일)
140,000(주말)</t>
    <phoneticPr fontId="2" type="noConversion"/>
  </si>
  <si>
    <t>특실 : 130,000(평일, 주말)
트윈실 : 150,000(평일, 주말)</t>
    <phoneticPr fontId="2" type="noConversion"/>
  </si>
  <si>
    <t>특실 : 120,000(평일, 주말)</t>
    <phoneticPr fontId="2" type="noConversion"/>
  </si>
  <si>
    <t>특실 : 100,000(평일, 주말)</t>
    <phoneticPr fontId="2" type="noConversion"/>
  </si>
  <si>
    <t>특실 : 110,000(평일, 주말)</t>
    <phoneticPr fontId="2" type="noConversion"/>
  </si>
  <si>
    <t>호텔미투
831-6661</t>
    <phoneticPr fontId="2" type="noConversion"/>
  </si>
  <si>
    <t>J(제이) 모텔
831-7444</t>
    <phoneticPr fontId="2" type="noConversion"/>
  </si>
  <si>
    <t>가빈
832-3561</t>
    <phoneticPr fontId="2" type="noConversion"/>
  </si>
  <si>
    <t>골든파크 여관
831-4754</t>
    <phoneticPr fontId="2" type="noConversion"/>
  </si>
  <si>
    <t>꿈나라 모텔
833-1093</t>
    <phoneticPr fontId="2" type="noConversion"/>
  </si>
  <si>
    <t>디바모텔
833-3124</t>
    <phoneticPr fontId="2" type="noConversion"/>
  </si>
  <si>
    <t>라메르 모텔(여관)
832-2531</t>
    <phoneticPr fontId="2" type="noConversion"/>
  </si>
  <si>
    <t>리치모텔
831-2234</t>
    <phoneticPr fontId="2" type="noConversion"/>
  </si>
  <si>
    <t>바다가 보이는 집
833-2084</t>
    <phoneticPr fontId="2" type="noConversion"/>
  </si>
  <si>
    <t>바이칼모텔
833-5025</t>
    <phoneticPr fontId="2" type="noConversion"/>
  </si>
  <si>
    <t>보보스모텔
831-2141</t>
    <phoneticPr fontId="2" type="noConversion"/>
  </si>
  <si>
    <t>블루여관
832-9494</t>
    <phoneticPr fontId="2" type="noConversion"/>
  </si>
  <si>
    <t>삼미장여관
832-1525</t>
    <phoneticPr fontId="2" type="noConversion"/>
  </si>
  <si>
    <t>상상모텔
834-3240</t>
    <phoneticPr fontId="2" type="noConversion"/>
  </si>
  <si>
    <t>송도모텔
070-8292-3167</t>
    <phoneticPr fontId="2" type="noConversion"/>
  </si>
  <si>
    <t>시시리여관
834-5555</t>
    <phoneticPr fontId="2" type="noConversion"/>
  </si>
  <si>
    <t>아이엔지 모텔
834-4567</t>
    <phoneticPr fontId="2" type="noConversion"/>
  </si>
  <si>
    <t>아이유모텔
833-8113</t>
    <phoneticPr fontId="2" type="noConversion"/>
  </si>
  <si>
    <t>엠(M)모텔
834-9470</t>
    <phoneticPr fontId="2" type="noConversion"/>
  </si>
  <si>
    <t>여우비
832-2118</t>
    <phoneticPr fontId="2" type="noConversion"/>
  </si>
  <si>
    <t>오슬로
834-4848</t>
    <phoneticPr fontId="2" type="noConversion"/>
  </si>
  <si>
    <t>오투호텔
859-0300</t>
    <phoneticPr fontId="2" type="noConversion"/>
  </si>
  <si>
    <t>올림피아모텔
831-5501</t>
    <phoneticPr fontId="2" type="noConversion"/>
  </si>
  <si>
    <t>올인호텔
832-9560</t>
    <phoneticPr fontId="2" type="noConversion"/>
  </si>
  <si>
    <t>이채모텔
831-4901</t>
    <phoneticPr fontId="2" type="noConversion"/>
  </si>
  <si>
    <t>일박이일 호텔
831-3277</t>
    <phoneticPr fontId="2" type="noConversion"/>
  </si>
  <si>
    <t>줌모텔
834-3972</t>
    <phoneticPr fontId="2" type="noConversion"/>
  </si>
  <si>
    <t>초콜릿 모텔
822-3775</t>
    <phoneticPr fontId="2" type="noConversion"/>
  </si>
  <si>
    <t>케이(K)모텔
831-8645</t>
    <phoneticPr fontId="2" type="noConversion"/>
  </si>
  <si>
    <t>큐(Q)모텔
831-9438</t>
    <phoneticPr fontId="2" type="noConversion"/>
  </si>
  <si>
    <t>큐브모텔
822-8841</t>
    <phoneticPr fontId="2" type="noConversion"/>
  </si>
  <si>
    <t>타이타닉
832-1438</t>
    <phoneticPr fontId="2" type="noConversion"/>
  </si>
  <si>
    <t>테마모텔
834-5050</t>
    <phoneticPr fontId="2" type="noConversion"/>
  </si>
  <si>
    <t>테크노모텔
822-7262</t>
    <phoneticPr fontId="2" type="noConversion"/>
  </si>
  <si>
    <t>토마토모텔
822-7277</t>
    <phoneticPr fontId="2" type="noConversion"/>
  </si>
  <si>
    <t>팔레스모텔
831-0055</t>
    <phoneticPr fontId="2" type="noConversion"/>
  </si>
  <si>
    <t>포시즌 모텔
831-8076</t>
    <phoneticPr fontId="2" type="noConversion"/>
  </si>
  <si>
    <t>프랑스 모텔
833-0686</t>
    <phoneticPr fontId="2" type="noConversion"/>
  </si>
  <si>
    <t>프렌즈
834-3500</t>
    <phoneticPr fontId="2" type="noConversion"/>
  </si>
  <si>
    <t>필드모텔
832-1239</t>
    <phoneticPr fontId="2" type="noConversion"/>
  </si>
  <si>
    <t>호텔로제
833-3232</t>
    <phoneticPr fontId="2" type="noConversion"/>
  </si>
  <si>
    <t>호텔리오
833-7200</t>
    <phoneticPr fontId="2" type="noConversion"/>
  </si>
  <si>
    <t>호텔메이
834-5505</t>
    <phoneticPr fontId="2" type="noConversion"/>
  </si>
  <si>
    <t>호텔뷰(VIEW)
832-1500</t>
    <phoneticPr fontId="2" type="noConversion"/>
  </si>
  <si>
    <t>호텔샵(#)
834-8346</t>
    <phoneticPr fontId="2" type="noConversion"/>
  </si>
  <si>
    <t>호텔아마레
813-2222</t>
    <phoneticPr fontId="2" type="noConversion"/>
  </si>
  <si>
    <t>힐튼파크
832-3258</t>
    <phoneticPr fontId="2" type="noConversion"/>
  </si>
  <si>
    <t>호텔큐브
834-1771</t>
    <phoneticPr fontId="2" type="noConversion"/>
  </si>
  <si>
    <t>라마다송도호텔㈜
832-2000</t>
    <phoneticPr fontId="2" type="noConversion"/>
  </si>
  <si>
    <t xml:space="preserve">헬리오 여관
811-3364 </t>
    <phoneticPr fontId="2" type="noConversion"/>
  </si>
  <si>
    <t>모과</t>
    <phoneticPr fontId="2" type="noConversion"/>
  </si>
  <si>
    <t>베니키아 프리미어 송도브릿지호텔
210-3505</t>
    <phoneticPr fontId="2" type="noConversion"/>
  </si>
  <si>
    <t>송도파크호텔
210-7502</t>
    <phoneticPr fontId="2" type="noConversion"/>
  </si>
  <si>
    <t>쉐라톤인천호텔
835-1000</t>
    <phoneticPr fontId="2" type="noConversion"/>
  </si>
  <si>
    <t>아제라관광호텔
814-2672</t>
    <phoneticPr fontId="2" type="noConversion"/>
  </si>
  <si>
    <t>에이치(H) 모텔
831-9377</t>
    <phoneticPr fontId="2" type="noConversion"/>
  </si>
  <si>
    <t>35,000
~40,000</t>
    <phoneticPr fontId="2" type="noConversion"/>
  </si>
  <si>
    <t>35,000
45,000</t>
    <phoneticPr fontId="2" type="noConversion"/>
  </si>
  <si>
    <t>25,000
~30,000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</si>
</sst>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#,##0_);[Red]\(#,##0\)"/>
    <numFmt numFmtId="178" formatCode="mm\.dd"/>
    <numFmt numFmtId="179" formatCode="###,###"/>
  </numFmts>
  <fonts count="2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4"/>
      <name val="돋움"/>
      <family val="3"/>
      <charset val="129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9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u val="double"/>
      <sz val="22"/>
      <color indexed="56"/>
      <name val="08서울남산체 EB"/>
      <family val="1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u val="double"/>
      <sz val="22"/>
      <color theme="1"/>
      <name val="08서울남산체 EB"/>
      <family val="1"/>
      <charset val="129"/>
    </font>
    <font>
      <sz val="10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FF0000"/>
      <name val="굴림체"/>
      <family val="3"/>
      <charset val="129"/>
    </font>
    <font>
      <sz val="9"/>
      <color indexed="8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9FF66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179" fontId="5" fillId="0" borderId="1" xfId="3" applyNumberFormat="1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/>
    </xf>
    <xf numFmtId="179" fontId="5" fillId="3" borderId="1" xfId="0" applyNumberFormat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left" vertical="center"/>
    </xf>
    <xf numFmtId="0" fontId="5" fillId="0" borderId="1" xfId="3" applyFont="1" applyBorder="1" applyAlignment="1">
      <alignment horizontal="left" vertical="center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41" fontId="5" fillId="0" borderId="1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4" applyFont="1" applyFill="1" applyBorder="1" applyAlignment="1">
      <alignment vertical="center" wrapText="1"/>
    </xf>
    <xf numFmtId="0" fontId="5" fillId="3" borderId="1" xfId="4" quotePrefix="1" applyFont="1" applyFill="1" applyBorder="1" applyAlignment="1">
      <alignment horizontal="left" vertical="center" wrapText="1"/>
    </xf>
    <xf numFmtId="179" fontId="5" fillId="3" borderId="1" xfId="4" applyNumberFormat="1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41" fontId="5" fillId="3" borderId="1" xfId="2" applyNumberFormat="1" applyFont="1" applyFill="1" applyBorder="1">
      <alignment vertical="center"/>
    </xf>
    <xf numFmtId="0" fontId="5" fillId="3" borderId="1" xfId="2" applyFont="1" applyFill="1" applyBorder="1" applyAlignment="1">
      <alignment horizontal="center" vertical="center" wrapText="1"/>
    </xf>
    <xf numFmtId="0" fontId="5" fillId="3" borderId="1" xfId="4" quotePrefix="1" applyFont="1" applyFill="1" applyBorder="1" applyAlignment="1">
      <alignment vertical="center" wrapText="1"/>
    </xf>
    <xf numFmtId="0" fontId="5" fillId="3" borderId="1" xfId="4" applyFont="1" applyFill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vertical="center" wrapText="1"/>
    </xf>
    <xf numFmtId="0" fontId="5" fillId="0" borderId="1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41" fontId="5" fillId="3" borderId="1" xfId="2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 shrinkToFit="1"/>
    </xf>
    <xf numFmtId="3" fontId="1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16" fillId="0" borderId="1" xfId="0" applyFont="1" applyBorder="1" applyAlignment="1">
      <alignment horizontal="left" vertical="center" shrinkToFit="1"/>
    </xf>
    <xf numFmtId="3" fontId="16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16" fillId="3" borderId="1" xfId="0" applyFont="1" applyFill="1" applyBorder="1" applyAlignment="1">
      <alignment horizontal="left" vertical="center" wrapText="1" shrinkToFit="1"/>
    </xf>
    <xf numFmtId="0" fontId="9" fillId="0" borderId="1" xfId="0" applyFont="1" applyFill="1" applyBorder="1" applyAlignment="1">
      <alignment horizontal="left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left" vertical="center" wrapText="1" shrinkToFit="1"/>
    </xf>
    <xf numFmtId="0" fontId="16" fillId="3" borderId="1" xfId="0" applyFont="1" applyFill="1" applyBorder="1" applyAlignment="1">
      <alignment horizontal="left" vertical="center" shrinkToFit="1"/>
    </xf>
    <xf numFmtId="0" fontId="16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left" vertical="center" shrinkToFit="1"/>
    </xf>
    <xf numFmtId="3" fontId="16" fillId="3" borderId="1" xfId="0" applyNumberFormat="1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wrapText="1" shrinkToFit="1"/>
    </xf>
    <xf numFmtId="0" fontId="16" fillId="0" borderId="1" xfId="2" quotePrefix="1" applyFont="1" applyFill="1" applyBorder="1" applyAlignment="1">
      <alignment horizontal="left" vertical="center" wrapText="1"/>
    </xf>
    <xf numFmtId="0" fontId="16" fillId="0" borderId="1" xfId="2" quotePrefix="1" applyFont="1" applyFill="1" applyBorder="1" applyAlignment="1">
      <alignment horizontal="left" vertical="center" shrinkToFit="1"/>
    </xf>
    <xf numFmtId="3" fontId="16" fillId="0" borderId="1" xfId="2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shrinkToFit="1"/>
    </xf>
    <xf numFmtId="3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shrinkToFit="1"/>
    </xf>
    <xf numFmtId="3" fontId="8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6" fillId="0" borderId="1" xfId="0" quotePrefix="1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left" vertical="center" wrapText="1"/>
    </xf>
    <xf numFmtId="0" fontId="16" fillId="0" borderId="1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left" vertical="center" shrinkToFit="1"/>
    </xf>
    <xf numFmtId="0" fontId="16" fillId="3" borderId="1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/>
    </xf>
    <xf numFmtId="3" fontId="16" fillId="3" borderId="1" xfId="0" applyNumberFormat="1" applyFont="1" applyFill="1" applyBorder="1" applyAlignment="1">
      <alignment horizontal="center" vertical="center"/>
    </xf>
    <xf numFmtId="179" fontId="16" fillId="3" borderId="1" xfId="0" applyNumberFormat="1" applyFont="1" applyFill="1" applyBorder="1" applyAlignment="1">
      <alignment horizontal="left" vertical="center" wrapText="1" shrinkToFit="1"/>
    </xf>
    <xf numFmtId="179" fontId="16" fillId="3" borderId="1" xfId="0" applyNumberFormat="1" applyFont="1" applyFill="1" applyBorder="1" applyAlignment="1">
      <alignment horizontal="center" vertical="center" shrinkToFit="1"/>
    </xf>
    <xf numFmtId="179" fontId="16" fillId="3" borderId="1" xfId="0" applyNumberFormat="1" applyFont="1" applyFill="1" applyBorder="1" applyAlignment="1">
      <alignment horizontal="center" vertical="center" wrapText="1" shrinkToFit="1"/>
    </xf>
    <xf numFmtId="0" fontId="16" fillId="0" borderId="1" xfId="2" applyFont="1" applyFill="1" applyBorder="1" applyAlignment="1">
      <alignment horizontal="left" vertical="center"/>
    </xf>
    <xf numFmtId="3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0" fontId="8" fillId="3" borderId="1" xfId="0" applyFont="1" applyFill="1" applyBorder="1" applyAlignment="1">
      <alignment horizontal="left" vertical="center" wrapText="1" shrinkToFit="1"/>
    </xf>
    <xf numFmtId="3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wrapText="1" shrinkToFit="1"/>
    </xf>
    <xf numFmtId="0" fontId="8" fillId="0" borderId="1" xfId="0" applyFont="1" applyBorder="1" applyAlignment="1">
      <alignment horizontal="center" vertical="center" shrinkToFit="1"/>
    </xf>
    <xf numFmtId="14" fontId="8" fillId="0" borderId="1" xfId="1" applyNumberFormat="1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/>
    </xf>
    <xf numFmtId="41" fontId="8" fillId="0" borderId="1" xfId="1" applyFont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 wrapText="1"/>
    </xf>
    <xf numFmtId="3" fontId="16" fillId="0" borderId="1" xfId="1" applyNumberFormat="1" applyFont="1" applyBorder="1" applyAlignment="1">
      <alignment horizontal="center" vertical="center" wrapText="1" shrinkToFit="1"/>
    </xf>
    <xf numFmtId="3" fontId="16" fillId="3" borderId="1" xfId="1" applyNumberFormat="1" applyFont="1" applyFill="1" applyBorder="1" applyAlignment="1">
      <alignment horizontal="center" vertical="center" wrapText="1" shrinkToFit="1"/>
    </xf>
    <xf numFmtId="3" fontId="16" fillId="0" borderId="1" xfId="0" applyNumberFormat="1" applyFont="1" applyFill="1" applyBorder="1" applyAlignment="1">
      <alignment horizontal="center" vertical="center" wrapText="1"/>
    </xf>
    <xf numFmtId="3" fontId="16" fillId="0" borderId="1" xfId="1" applyNumberFormat="1" applyFont="1" applyBorder="1" applyAlignment="1">
      <alignment horizontal="center" vertical="center" wrapText="1"/>
    </xf>
    <xf numFmtId="3" fontId="16" fillId="3" borderId="1" xfId="1" applyNumberFormat="1" applyFont="1" applyFill="1" applyBorder="1" applyAlignment="1">
      <alignment horizontal="center" vertical="center" wrapText="1"/>
    </xf>
    <xf numFmtId="3" fontId="8" fillId="0" borderId="1" xfId="1" applyNumberFormat="1" applyFont="1" applyBorder="1" applyAlignment="1">
      <alignment horizontal="center" vertical="center" wrapText="1" shrinkToFit="1"/>
    </xf>
    <xf numFmtId="0" fontId="16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horizontal="left" vertical="center"/>
    </xf>
    <xf numFmtId="3" fontId="16" fillId="5" borderId="1" xfId="0" applyNumberFormat="1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center" vertical="center" wrapText="1"/>
    </xf>
    <xf numFmtId="0" fontId="16" fillId="5" borderId="1" xfId="0" applyFont="1" applyFill="1" applyBorder="1">
      <alignment vertical="center"/>
    </xf>
    <xf numFmtId="0" fontId="15" fillId="5" borderId="1" xfId="0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left" vertical="center" shrinkToFit="1"/>
    </xf>
    <xf numFmtId="3" fontId="15" fillId="5" borderId="1" xfId="0" applyNumberFormat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left" vertical="center" wrapText="1" shrinkToFit="1"/>
    </xf>
    <xf numFmtId="0" fontId="9" fillId="5" borderId="1" xfId="0" applyFont="1" applyFill="1" applyBorder="1" applyAlignment="1">
      <alignment horizontal="left" vertical="center" shrinkToFit="1"/>
    </xf>
    <xf numFmtId="3" fontId="16" fillId="5" borderId="1" xfId="0" applyNumberFormat="1" applyFont="1" applyFill="1" applyBorder="1" applyAlignment="1">
      <alignment horizontal="center" vertical="center" shrinkToFit="1"/>
    </xf>
    <xf numFmtId="3" fontId="16" fillId="5" borderId="1" xfId="1" applyNumberFormat="1" applyFont="1" applyFill="1" applyBorder="1" applyAlignment="1">
      <alignment horizontal="center" vertical="center" wrapText="1" shrinkToFit="1"/>
    </xf>
    <xf numFmtId="0" fontId="16" fillId="5" borderId="1" xfId="0" applyFont="1" applyFill="1" applyBorder="1" applyAlignment="1">
      <alignment horizontal="center" vertical="center" wrapText="1" shrinkToFit="1"/>
    </xf>
    <xf numFmtId="0" fontId="16" fillId="5" borderId="1" xfId="0" applyFont="1" applyFill="1" applyBorder="1" applyAlignment="1">
      <alignment vertical="center" shrinkToFit="1"/>
    </xf>
    <xf numFmtId="0" fontId="16" fillId="5" borderId="1" xfId="0" applyFont="1" applyFill="1" applyBorder="1" applyAlignment="1">
      <alignment horizontal="center" vertical="center" shrinkToFit="1"/>
    </xf>
    <xf numFmtId="0" fontId="16" fillId="5" borderId="1" xfId="0" applyFont="1" applyFill="1" applyBorder="1" applyAlignment="1">
      <alignment horizontal="left" vertical="center" shrinkToFit="1"/>
    </xf>
    <xf numFmtId="0" fontId="16" fillId="5" borderId="1" xfId="0" applyFont="1" applyFill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3" fontId="0" fillId="0" borderId="0" xfId="0" applyNumberFormat="1" applyAlignment="1">
      <alignment horizontal="center" vertical="center" wrapText="1"/>
    </xf>
    <xf numFmtId="3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3" fontId="18" fillId="0" borderId="1" xfId="0" applyNumberFormat="1" applyFont="1" applyFill="1" applyBorder="1" applyAlignment="1">
      <alignment horizontal="lef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20" fillId="6" borderId="1" xfId="0" applyNumberFormat="1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 shrinkToFit="1"/>
    </xf>
    <xf numFmtId="3" fontId="0" fillId="6" borderId="1" xfId="0" applyNumberFormat="1" applyFont="1" applyFill="1" applyBorder="1" applyAlignment="1">
      <alignment horizontal="center" vertical="center"/>
    </xf>
    <xf numFmtId="41" fontId="0" fillId="6" borderId="1" xfId="1" applyFont="1" applyFill="1" applyBorder="1" applyAlignment="1">
      <alignment horizontal="right" vertical="center"/>
    </xf>
    <xf numFmtId="0" fontId="0" fillId="6" borderId="1" xfId="0" applyFont="1" applyFill="1" applyBorder="1" applyAlignment="1">
      <alignment horizontal="center" vertical="center" wrapText="1" shrinkToFit="1"/>
    </xf>
    <xf numFmtId="0" fontId="0" fillId="6" borderId="1" xfId="0" applyFont="1" applyFill="1" applyBorder="1" applyAlignment="1">
      <alignment horizontal="center" vertical="center" shrinkToFit="1"/>
    </xf>
    <xf numFmtId="3" fontId="0" fillId="6" borderId="1" xfId="0" applyNumberFormat="1" applyFont="1" applyFill="1" applyBorder="1" applyAlignment="1">
      <alignment horizontal="center" vertical="center" shrinkToFit="1"/>
    </xf>
    <xf numFmtId="41" fontId="0" fillId="6" borderId="1" xfId="1" applyFont="1" applyFill="1" applyBorder="1" applyAlignment="1">
      <alignment horizontal="right" vertical="center" shrinkToFit="1"/>
    </xf>
    <xf numFmtId="0" fontId="0" fillId="6" borderId="1" xfId="0" applyFont="1" applyFill="1" applyBorder="1" applyAlignment="1">
      <alignment horizontal="left" vertical="center" wrapText="1" shrinkToFit="1"/>
    </xf>
    <xf numFmtId="0" fontId="0" fillId="6" borderId="1" xfId="0" applyFont="1" applyFill="1" applyBorder="1" applyAlignment="1">
      <alignment vertical="center" wrapText="1" shrinkToFit="1"/>
    </xf>
    <xf numFmtId="0" fontId="0" fillId="6" borderId="1" xfId="0" applyFont="1" applyFill="1" applyBorder="1" applyAlignment="1">
      <alignment horizontal="left" vertical="center"/>
    </xf>
    <xf numFmtId="41" fontId="0" fillId="6" borderId="1" xfId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left" vertical="center" shrinkToFit="1"/>
    </xf>
    <xf numFmtId="0" fontId="14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/>
    </xf>
    <xf numFmtId="0" fontId="0" fillId="6" borderId="1" xfId="0" applyFont="1" applyFill="1" applyBorder="1">
      <alignment vertical="center"/>
    </xf>
    <xf numFmtId="41" fontId="0" fillId="6" borderId="1" xfId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22" fillId="0" borderId="1" xfId="0" quotePrefix="1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 wrapText="1"/>
    </xf>
    <xf numFmtId="177" fontId="22" fillId="0" borderId="1" xfId="1" applyNumberFormat="1" applyFont="1" applyFill="1" applyBorder="1" applyAlignment="1">
      <alignment horizontal="center" vertical="center" wrapText="1"/>
    </xf>
    <xf numFmtId="41" fontId="21" fillId="0" borderId="1" xfId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left" vertical="center" wrapText="1"/>
    </xf>
    <xf numFmtId="178" fontId="22" fillId="0" borderId="1" xfId="0" applyNumberFormat="1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center" vertical="center" wrapText="1"/>
    </xf>
    <xf numFmtId="177" fontId="22" fillId="0" borderId="2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177" fontId="22" fillId="0" borderId="1" xfId="1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3" xfId="0" applyFont="1" applyBorder="1" applyAlignment="1">
      <alignment vertical="center" wrapText="1"/>
    </xf>
    <xf numFmtId="0" fontId="22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41" fontId="22" fillId="0" borderId="3" xfId="1" applyFont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41" fontId="22" fillId="0" borderId="1" xfId="1" applyFont="1" applyFill="1" applyBorder="1" applyAlignment="1">
      <alignment horizontal="center" vertical="center"/>
    </xf>
    <xf numFmtId="41" fontId="22" fillId="0" borderId="1" xfId="1" applyFont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horizontal="center" vertical="center"/>
    </xf>
    <xf numFmtId="0" fontId="21" fillId="0" borderId="2" xfId="0" applyFont="1" applyBorder="1">
      <alignment vertical="center"/>
    </xf>
    <xf numFmtId="41" fontId="22" fillId="0" borderId="2" xfId="1" applyFont="1" applyBorder="1" applyAlignment="1">
      <alignment horizontal="center" vertical="center"/>
    </xf>
    <xf numFmtId="0" fontId="22" fillId="3" borderId="1" xfId="0" applyFont="1" applyFill="1" applyBorder="1" applyAlignment="1">
      <alignment vertical="center" wrapText="1"/>
    </xf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>
      <alignment vertical="center"/>
    </xf>
    <xf numFmtId="41" fontId="22" fillId="3" borderId="1" xfId="1" applyFont="1" applyFill="1" applyBorder="1">
      <alignment vertical="center"/>
    </xf>
    <xf numFmtId="0" fontId="21" fillId="3" borderId="1" xfId="0" applyFont="1" applyFill="1" applyBorder="1" applyAlignment="1">
      <alignment horizontal="center" vertical="center" wrapText="1"/>
    </xf>
    <xf numFmtId="0" fontId="22" fillId="0" borderId="1" xfId="0" applyFont="1" applyBorder="1">
      <alignment vertical="center"/>
    </xf>
    <xf numFmtId="0" fontId="21" fillId="0" borderId="1" xfId="0" applyFont="1" applyBorder="1">
      <alignment vertical="center"/>
    </xf>
    <xf numFmtId="0" fontId="22" fillId="0" borderId="1" xfId="0" applyFont="1" applyBorder="1" applyAlignment="1">
      <alignment horizontal="left" vertical="center" wrapText="1"/>
    </xf>
    <xf numFmtId="179" fontId="21" fillId="3" borderId="1" xfId="0" applyNumberFormat="1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shrinkToFit="1"/>
    </xf>
    <xf numFmtId="0" fontId="21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 wrapText="1"/>
    </xf>
    <xf numFmtId="176" fontId="21" fillId="3" borderId="1" xfId="0" applyNumberFormat="1" applyFont="1" applyFill="1" applyBorder="1" applyAlignment="1">
      <alignment horizontal="center" vertical="center"/>
    </xf>
    <xf numFmtId="41" fontId="21" fillId="3" borderId="1" xfId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16" fillId="0" borderId="1" xfId="1" applyFont="1" applyBorder="1" applyAlignment="1">
      <alignment horizontal="center" vertical="center"/>
    </xf>
    <xf numFmtId="0" fontId="5" fillId="0" borderId="14" xfId="0" applyFont="1" applyBorder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6" xfId="0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/>
    </xf>
    <xf numFmtId="3" fontId="5" fillId="0" borderId="16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right" vertical="center"/>
    </xf>
    <xf numFmtId="0" fontId="5" fillId="0" borderId="17" xfId="0" applyFont="1" applyBorder="1">
      <alignment vertical="center"/>
    </xf>
    <xf numFmtId="0" fontId="21" fillId="3" borderId="14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/>
    </xf>
    <xf numFmtId="0" fontId="21" fillId="3" borderId="16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center" vertical="center"/>
    </xf>
    <xf numFmtId="0" fontId="5" fillId="0" borderId="16" xfId="0" applyFont="1" applyFill="1" applyBorder="1">
      <alignment vertical="center"/>
    </xf>
    <xf numFmtId="0" fontId="23" fillId="0" borderId="14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6" xfId="0" applyFont="1" applyFill="1" applyBorder="1" applyAlignment="1">
      <alignment vertical="center" wrapText="1"/>
    </xf>
    <xf numFmtId="0" fontId="22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/>
    </xf>
    <xf numFmtId="0" fontId="6" fillId="3" borderId="16" xfId="2" applyFont="1" applyFill="1" applyBorder="1" applyAlignment="1">
      <alignment horizontal="center" vertical="center"/>
    </xf>
    <xf numFmtId="41" fontId="5" fillId="3" borderId="16" xfId="2" applyNumberFormat="1" applyFont="1" applyFill="1" applyBorder="1" applyAlignment="1">
      <alignment horizontal="right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>
      <alignment vertical="center"/>
    </xf>
    <xf numFmtId="0" fontId="5" fillId="0" borderId="17" xfId="0" applyFont="1" applyBorder="1" applyAlignment="1">
      <alignment horizontal="center" vertical="center" wrapText="1"/>
    </xf>
    <xf numFmtId="41" fontId="8" fillId="0" borderId="16" xfId="1" applyFont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5" fillId="0" borderId="1" xfId="0" applyNumberFormat="1" applyFont="1" applyFill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8" fillId="0" borderId="1" xfId="1" applyNumberFormat="1" applyFont="1" applyBorder="1" applyAlignment="1">
      <alignment horizontal="center" vertical="center"/>
    </xf>
    <xf numFmtId="41" fontId="8" fillId="0" borderId="1" xfId="1" applyNumberFormat="1" applyFont="1" applyBorder="1" applyAlignment="1">
      <alignment horizontal="center" vertical="center" wrapText="1"/>
    </xf>
    <xf numFmtId="41" fontId="8" fillId="0" borderId="1" xfId="0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8" fillId="0" borderId="16" xfId="0" applyNumberFormat="1" applyFont="1" applyBorder="1" applyAlignment="1">
      <alignment horizontal="center" vertical="center"/>
    </xf>
    <xf numFmtId="41" fontId="8" fillId="0" borderId="16" xfId="1" applyNumberFormat="1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41" fontId="8" fillId="0" borderId="1" xfId="0" applyNumberFormat="1" applyFont="1" applyBorder="1" applyAlignment="1">
      <alignment vertical="center"/>
    </xf>
    <xf numFmtId="41" fontId="5" fillId="0" borderId="2" xfId="1" applyFont="1" applyBorder="1" applyAlignment="1">
      <alignment horizontal="center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 wrapText="1"/>
    </xf>
    <xf numFmtId="41" fontId="21" fillId="3" borderId="3" xfId="0" applyNumberFormat="1" applyFont="1" applyFill="1" applyBorder="1" applyAlignment="1">
      <alignment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41" fontId="5" fillId="0" borderId="16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177" fontId="22" fillId="0" borderId="1" xfId="0" applyNumberFormat="1" applyFont="1" applyFill="1" applyBorder="1" applyAlignment="1">
      <alignment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22" fillId="0" borderId="3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center" vertical="center"/>
    </xf>
    <xf numFmtId="177" fontId="22" fillId="0" borderId="3" xfId="1" applyNumberFormat="1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left" vertical="center" wrapText="1"/>
    </xf>
    <xf numFmtId="0" fontId="0" fillId="0" borderId="16" xfId="0" applyBorder="1">
      <alignment vertical="center"/>
    </xf>
    <xf numFmtId="177" fontId="22" fillId="0" borderId="16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7" borderId="27" xfId="0" applyFont="1" applyFill="1" applyBorder="1">
      <alignment vertical="center"/>
    </xf>
    <xf numFmtId="0" fontId="5" fillId="0" borderId="27" xfId="0" applyFont="1" applyBorder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14" xfId="0" applyFont="1" applyBorder="1">
      <alignment vertical="center"/>
    </xf>
    <xf numFmtId="0" fontId="0" fillId="0" borderId="17" xfId="0" applyFont="1" applyBorder="1">
      <alignment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3" fontId="18" fillId="8" borderId="1" xfId="0" applyNumberFormat="1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 wrapText="1"/>
    </xf>
    <xf numFmtId="41" fontId="21" fillId="0" borderId="1" xfId="1" applyFont="1" applyFill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vertical="center"/>
    </xf>
    <xf numFmtId="41" fontId="5" fillId="3" borderId="1" xfId="2" applyNumberFormat="1" applyFont="1" applyFill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5" fillId="7" borderId="11" xfId="0" applyFont="1" applyFill="1" applyBorder="1" applyAlignment="1">
      <alignment horizontal="center" vertical="center"/>
    </xf>
    <xf numFmtId="0" fontId="5" fillId="0" borderId="1" xfId="3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5" fillId="0" borderId="3" xfId="0" quotePrefix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177" fontId="22" fillId="0" borderId="3" xfId="1" applyNumberFormat="1" applyFont="1" applyFill="1" applyBorder="1" applyAlignment="1">
      <alignment horizontal="center" vertical="center" wrapText="1"/>
    </xf>
    <xf numFmtId="41" fontId="21" fillId="0" borderId="3" xfId="1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vertical="center" wrapText="1"/>
    </xf>
    <xf numFmtId="0" fontId="5" fillId="7" borderId="3" xfId="0" applyFont="1" applyFill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6" xfId="0" applyFont="1" applyFill="1" applyBorder="1" applyAlignment="1">
      <alignment horizontal="left" vertical="center" wrapText="1"/>
    </xf>
    <xf numFmtId="0" fontId="0" fillId="0" borderId="17" xfId="0" applyBorder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19" xfId="0" applyBorder="1">
      <alignment vertical="center"/>
    </xf>
    <xf numFmtId="0" fontId="5" fillId="3" borderId="1" xfId="0" applyFont="1" applyFill="1" applyBorder="1" applyAlignment="1">
      <alignment horizontal="left" vertical="center" wrapText="1"/>
    </xf>
    <xf numFmtId="0" fontId="21" fillId="3" borderId="9" xfId="0" applyFont="1" applyFill="1" applyBorder="1" applyAlignment="1">
      <alignment horizontal="left" vertical="center" wrapText="1"/>
    </xf>
    <xf numFmtId="0" fontId="21" fillId="3" borderId="3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41" fontId="5" fillId="0" borderId="1" xfId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center" vertical="center"/>
    </xf>
    <xf numFmtId="41" fontId="5" fillId="0" borderId="16" xfId="1" applyFont="1" applyBorder="1">
      <alignment vertical="center"/>
    </xf>
    <xf numFmtId="0" fontId="5" fillId="0" borderId="6" xfId="0" applyFont="1" applyBorder="1" applyAlignment="1">
      <alignment horizontal="center" vertical="center" wrapText="1"/>
    </xf>
    <xf numFmtId="41" fontId="22" fillId="0" borderId="16" xfId="1" applyFont="1" applyBorder="1" applyAlignment="1">
      <alignment horizontal="center" vertical="center" wrapText="1"/>
    </xf>
    <xf numFmtId="41" fontId="22" fillId="0" borderId="1" xfId="1" applyFont="1" applyFill="1" applyBorder="1" applyAlignment="1">
      <alignment horizontal="center" vertical="center" wrapText="1"/>
    </xf>
    <xf numFmtId="41" fontId="22" fillId="0" borderId="1" xfId="1" applyFont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31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30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41" fontId="8" fillId="0" borderId="1" xfId="1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left" vertical="center" wrapText="1"/>
    </xf>
    <xf numFmtId="14" fontId="8" fillId="0" borderId="1" xfId="1" applyNumberFormat="1" applyFont="1" applyBorder="1" applyAlignment="1">
      <alignment horizontal="left" vertical="center"/>
    </xf>
    <xf numFmtId="3" fontId="18" fillId="8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177" fontId="15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3" fontId="19" fillId="8" borderId="1" xfId="0" applyNumberFormat="1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2"/>
    <cellStyle name="표준_숙박업" xfId="3"/>
    <cellStyle name="표준_전국체전서식" xfId="4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66"/>
      <color rgb="FF99FF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bathtel.com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2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6" sqref="B6"/>
    </sheetView>
  </sheetViews>
  <sheetFormatPr defaultRowHeight="13.5"/>
  <cols>
    <col min="1" max="1" width="4" customWidth="1"/>
    <col min="2" max="2" width="15" customWidth="1"/>
    <col min="3" max="3" width="25.5546875" customWidth="1"/>
    <col min="4" max="4" width="5" customWidth="1"/>
    <col min="5" max="6" width="5.21875" customWidth="1"/>
    <col min="7" max="7" width="8.33203125" customWidth="1"/>
    <col min="8" max="8" width="10.88671875" customWidth="1"/>
    <col min="9" max="10" width="9.33203125" customWidth="1"/>
    <col min="11" max="11" width="9.21875" customWidth="1"/>
    <col min="12" max="12" width="9.5546875" customWidth="1"/>
    <col min="13" max="13" width="10.33203125" customWidth="1"/>
    <col min="14" max="14" width="10.88671875" customWidth="1"/>
    <col min="15" max="15" width="9.6640625" customWidth="1"/>
    <col min="16" max="16" width="7.5546875" customWidth="1"/>
    <col min="17" max="17" width="7.33203125" customWidth="1"/>
    <col min="18" max="18" width="17.33203125" customWidth="1"/>
  </cols>
  <sheetData>
    <row r="1" spans="1:18" ht="40.5" customHeight="1">
      <c r="A1" s="399" t="s">
        <v>4659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</row>
    <row r="2" spans="1:18" ht="14.25" thickBot="1"/>
    <row r="3" spans="1:18" s="1" customFormat="1" ht="24" customHeight="1">
      <c r="A3" s="400" t="s">
        <v>0</v>
      </c>
      <c r="B3" s="402" t="s">
        <v>1</v>
      </c>
      <c r="C3" s="404" t="s">
        <v>2</v>
      </c>
      <c r="D3" s="275" t="s">
        <v>3</v>
      </c>
      <c r="E3" s="402" t="s">
        <v>27</v>
      </c>
      <c r="F3" s="402" t="s">
        <v>33</v>
      </c>
      <c r="G3" s="404" t="s">
        <v>4664</v>
      </c>
      <c r="H3" s="404"/>
      <c r="I3" s="404" t="s">
        <v>4665</v>
      </c>
      <c r="J3" s="404"/>
      <c r="K3" s="405" t="s">
        <v>4666</v>
      </c>
      <c r="L3" s="406"/>
      <c r="M3" s="407"/>
      <c r="N3" s="397" t="s">
        <v>4669</v>
      </c>
      <c r="O3" s="404" t="s">
        <v>5</v>
      </c>
      <c r="P3" s="404"/>
      <c r="Q3" s="404"/>
      <c r="R3" s="395" t="s">
        <v>4667</v>
      </c>
    </row>
    <row r="4" spans="1:18" s="1" customFormat="1" ht="24">
      <c r="A4" s="401"/>
      <c r="B4" s="403"/>
      <c r="C4" s="403"/>
      <c r="D4" s="294" t="s">
        <v>26</v>
      </c>
      <c r="E4" s="403"/>
      <c r="F4" s="403"/>
      <c r="G4" s="277" t="s">
        <v>10</v>
      </c>
      <c r="H4" s="277" t="s">
        <v>11</v>
      </c>
      <c r="I4" s="277" t="s">
        <v>10</v>
      </c>
      <c r="J4" s="277" t="s">
        <v>11</v>
      </c>
      <c r="K4" s="277" t="s">
        <v>10</v>
      </c>
      <c r="L4" s="277" t="s">
        <v>11</v>
      </c>
      <c r="M4" s="277" t="s">
        <v>4668</v>
      </c>
      <c r="N4" s="398"/>
      <c r="O4" s="276" t="s">
        <v>28</v>
      </c>
      <c r="P4" s="278" t="s">
        <v>6</v>
      </c>
      <c r="Q4" s="278" t="s">
        <v>7</v>
      </c>
      <c r="R4" s="396"/>
    </row>
    <row r="5" spans="1:18" s="1" customFormat="1" ht="29.25" customHeight="1">
      <c r="A5" s="230"/>
      <c r="B5" s="225"/>
      <c r="C5" s="225"/>
      <c r="D5" s="227"/>
      <c r="E5" s="227"/>
      <c r="F5" s="269"/>
      <c r="G5" s="269"/>
      <c r="H5" s="269"/>
      <c r="I5" s="269"/>
      <c r="J5" s="269"/>
      <c r="K5" s="269"/>
      <c r="L5" s="269"/>
      <c r="M5" s="269"/>
      <c r="N5" s="269"/>
      <c r="O5" s="227"/>
      <c r="P5" s="269"/>
      <c r="Q5" s="269"/>
      <c r="R5" s="232"/>
    </row>
    <row r="6" spans="1:18" s="1" customFormat="1" ht="52.5" customHeight="1">
      <c r="A6" s="231">
        <v>1</v>
      </c>
      <c r="B6" s="12" t="s">
        <v>284</v>
      </c>
      <c r="C6" s="10" t="s">
        <v>285</v>
      </c>
      <c r="D6" s="269">
        <v>25</v>
      </c>
      <c r="E6" s="269">
        <v>12</v>
      </c>
      <c r="F6" s="269" t="s">
        <v>286</v>
      </c>
      <c r="G6" s="27"/>
      <c r="H6" s="27"/>
      <c r="I6" s="27"/>
      <c r="J6" s="27"/>
      <c r="K6" s="27"/>
      <c r="L6" s="27"/>
      <c r="M6" s="27"/>
      <c r="N6" s="27"/>
      <c r="O6" s="227" t="s">
        <v>287</v>
      </c>
      <c r="P6" s="269">
        <v>60</v>
      </c>
      <c r="Q6" s="269" t="s">
        <v>288</v>
      </c>
      <c r="R6" s="232"/>
    </row>
    <row r="7" spans="1:18" s="1" customFormat="1" ht="45.75" customHeight="1">
      <c r="A7" s="231">
        <v>2</v>
      </c>
      <c r="B7" s="12" t="s">
        <v>289</v>
      </c>
      <c r="C7" s="10" t="s">
        <v>290</v>
      </c>
      <c r="D7" s="269">
        <v>17</v>
      </c>
      <c r="E7" s="269">
        <v>8</v>
      </c>
      <c r="F7" s="269"/>
      <c r="G7" s="281">
        <v>40000</v>
      </c>
      <c r="H7" s="281">
        <v>45000</v>
      </c>
      <c r="I7" s="281"/>
      <c r="J7" s="281"/>
      <c r="K7" s="281">
        <v>45000</v>
      </c>
      <c r="L7" s="281">
        <v>55000</v>
      </c>
      <c r="M7" s="281"/>
      <c r="N7" s="27" t="s">
        <v>4670</v>
      </c>
      <c r="O7" s="227" t="s">
        <v>291</v>
      </c>
      <c r="P7" s="227">
        <v>160</v>
      </c>
      <c r="Q7" s="227" t="s">
        <v>292</v>
      </c>
      <c r="R7" s="232"/>
    </row>
    <row r="8" spans="1:18" s="1" customFormat="1" ht="37.5" customHeight="1">
      <c r="A8" s="231">
        <v>3</v>
      </c>
      <c r="B8" s="312" t="s">
        <v>293</v>
      </c>
      <c r="C8" s="28" t="s">
        <v>294</v>
      </c>
      <c r="D8" s="9">
        <v>18</v>
      </c>
      <c r="E8" s="9">
        <v>7</v>
      </c>
      <c r="F8" s="9"/>
      <c r="G8" s="282"/>
      <c r="H8" s="282"/>
      <c r="I8" s="282"/>
      <c r="J8" s="282"/>
      <c r="K8" s="282"/>
      <c r="L8" s="282"/>
      <c r="M8" s="282"/>
      <c r="N8" s="29"/>
      <c r="O8" s="227" t="s">
        <v>295</v>
      </c>
      <c r="P8" s="9">
        <v>50</v>
      </c>
      <c r="Q8" s="269" t="s">
        <v>288</v>
      </c>
      <c r="R8" s="232"/>
    </row>
    <row r="9" spans="1:18" s="1" customFormat="1" ht="42" customHeight="1">
      <c r="A9" s="231">
        <v>4</v>
      </c>
      <c r="B9" s="312" t="s">
        <v>296</v>
      </c>
      <c r="C9" s="28" t="s">
        <v>297</v>
      </c>
      <c r="D9" s="9">
        <v>28</v>
      </c>
      <c r="E9" s="269">
        <v>18</v>
      </c>
      <c r="F9" s="269" t="s">
        <v>286</v>
      </c>
      <c r="G9" s="282">
        <v>45000</v>
      </c>
      <c r="H9" s="282">
        <v>55000</v>
      </c>
      <c r="I9" s="282">
        <v>45000</v>
      </c>
      <c r="J9" s="282">
        <v>55000</v>
      </c>
      <c r="K9" s="282">
        <v>55000</v>
      </c>
      <c r="L9" s="282">
        <v>65000</v>
      </c>
      <c r="M9" s="282"/>
      <c r="N9" s="29" t="s">
        <v>4671</v>
      </c>
      <c r="O9" s="227" t="s">
        <v>298</v>
      </c>
      <c r="P9" s="9">
        <v>50</v>
      </c>
      <c r="Q9" s="269" t="s">
        <v>288</v>
      </c>
      <c r="R9" s="232"/>
    </row>
    <row r="10" spans="1:18" s="1" customFormat="1" ht="39.75" customHeight="1">
      <c r="A10" s="231">
        <v>5</v>
      </c>
      <c r="B10" s="12" t="s">
        <v>299</v>
      </c>
      <c r="C10" s="10" t="s">
        <v>300</v>
      </c>
      <c r="D10" s="269">
        <v>44</v>
      </c>
      <c r="E10" s="269">
        <v>20</v>
      </c>
      <c r="F10" s="269" t="s">
        <v>286</v>
      </c>
      <c r="G10" s="281">
        <v>35000</v>
      </c>
      <c r="H10" s="281">
        <v>40000</v>
      </c>
      <c r="I10" s="281">
        <v>35000</v>
      </c>
      <c r="J10" s="281">
        <v>40000</v>
      </c>
      <c r="K10" s="281">
        <v>45000</v>
      </c>
      <c r="L10" s="281">
        <v>50000</v>
      </c>
      <c r="M10" s="281"/>
      <c r="N10" s="27" t="s">
        <v>4672</v>
      </c>
      <c r="O10" s="227" t="s">
        <v>301</v>
      </c>
      <c r="P10" s="269">
        <v>50</v>
      </c>
      <c r="Q10" s="9" t="s">
        <v>288</v>
      </c>
      <c r="R10" s="232"/>
    </row>
    <row r="11" spans="1:18" s="1" customFormat="1" ht="46.5" customHeight="1">
      <c r="A11" s="231">
        <v>6</v>
      </c>
      <c r="B11" s="12" t="s">
        <v>302</v>
      </c>
      <c r="C11" s="10" t="s">
        <v>303</v>
      </c>
      <c r="D11" s="269">
        <v>173</v>
      </c>
      <c r="E11" s="269">
        <v>140</v>
      </c>
      <c r="F11" s="269" t="s">
        <v>286</v>
      </c>
      <c r="G11" s="283"/>
      <c r="H11" s="283"/>
      <c r="I11" s="283"/>
      <c r="J11" s="283"/>
      <c r="K11" s="283"/>
      <c r="L11" s="283"/>
      <c r="M11" s="283"/>
      <c r="N11" s="27"/>
      <c r="O11" s="227" t="s">
        <v>304</v>
      </c>
      <c r="P11" s="227">
        <v>100</v>
      </c>
      <c r="Q11" s="9" t="s">
        <v>97</v>
      </c>
      <c r="R11" s="232"/>
    </row>
    <row r="12" spans="1:18" s="1" customFormat="1" ht="30" customHeight="1">
      <c r="A12" s="231">
        <v>7</v>
      </c>
      <c r="B12" s="12" t="s">
        <v>305</v>
      </c>
      <c r="C12" s="10" t="s">
        <v>306</v>
      </c>
      <c r="D12" s="269">
        <v>213</v>
      </c>
      <c r="E12" s="269">
        <v>130</v>
      </c>
      <c r="F12" s="269" t="s">
        <v>286</v>
      </c>
      <c r="G12" s="283"/>
      <c r="H12" s="283"/>
      <c r="I12" s="283"/>
      <c r="J12" s="283"/>
      <c r="K12" s="283"/>
      <c r="L12" s="283"/>
      <c r="M12" s="283"/>
      <c r="N12" s="27"/>
      <c r="O12" s="227" t="s">
        <v>307</v>
      </c>
      <c r="P12" s="269">
        <v>300</v>
      </c>
      <c r="Q12" s="9" t="s">
        <v>97</v>
      </c>
      <c r="R12" s="232"/>
    </row>
    <row r="13" spans="1:18" s="1" customFormat="1" ht="30" customHeight="1">
      <c r="A13" s="231">
        <v>8</v>
      </c>
      <c r="B13" s="12" t="s">
        <v>308</v>
      </c>
      <c r="C13" s="10" t="s">
        <v>309</v>
      </c>
      <c r="D13" s="269">
        <v>30</v>
      </c>
      <c r="E13" s="269">
        <v>7</v>
      </c>
      <c r="F13" s="269" t="s">
        <v>286</v>
      </c>
      <c r="G13" s="284">
        <v>40000</v>
      </c>
      <c r="H13" s="284">
        <v>40000</v>
      </c>
      <c r="I13" s="284">
        <v>40000</v>
      </c>
      <c r="J13" s="284">
        <v>40000</v>
      </c>
      <c r="K13" s="284"/>
      <c r="L13" s="284"/>
      <c r="M13" s="284" t="s">
        <v>4673</v>
      </c>
      <c r="N13" s="27" t="s">
        <v>4674</v>
      </c>
      <c r="O13" s="9"/>
      <c r="P13" s="269"/>
      <c r="Q13" s="9"/>
      <c r="R13" s="232" t="s">
        <v>4676</v>
      </c>
    </row>
    <row r="14" spans="1:18" s="1" customFormat="1" ht="39.75" customHeight="1">
      <c r="A14" s="231">
        <v>9</v>
      </c>
      <c r="B14" s="12" t="s">
        <v>310</v>
      </c>
      <c r="C14" s="10" t="s">
        <v>309</v>
      </c>
      <c r="D14" s="269">
        <v>28</v>
      </c>
      <c r="E14" s="269">
        <v>10</v>
      </c>
      <c r="F14" s="269" t="s">
        <v>286</v>
      </c>
      <c r="G14" s="284">
        <v>80000</v>
      </c>
      <c r="H14" s="284">
        <v>90000</v>
      </c>
      <c r="I14" s="284">
        <v>80000</v>
      </c>
      <c r="J14" s="284">
        <v>90000</v>
      </c>
      <c r="K14" s="284">
        <v>100000</v>
      </c>
      <c r="L14" s="284">
        <v>100000</v>
      </c>
      <c r="M14" s="284"/>
      <c r="N14" s="27" t="s">
        <v>4675</v>
      </c>
      <c r="O14" s="227" t="s">
        <v>311</v>
      </c>
      <c r="P14" s="269">
        <v>80</v>
      </c>
      <c r="Q14" s="9" t="s">
        <v>312</v>
      </c>
      <c r="R14" s="232"/>
    </row>
    <row r="15" spans="1:18" s="1" customFormat="1" ht="39.75" customHeight="1">
      <c r="A15" s="231">
        <v>10</v>
      </c>
      <c r="B15" s="12" t="s">
        <v>313</v>
      </c>
      <c r="C15" s="10" t="s">
        <v>314</v>
      </c>
      <c r="D15" s="269">
        <v>27</v>
      </c>
      <c r="E15" s="269">
        <v>6</v>
      </c>
      <c r="F15" s="269"/>
      <c r="G15" s="284"/>
      <c r="H15" s="284"/>
      <c r="I15" s="284"/>
      <c r="J15" s="284"/>
      <c r="K15" s="284"/>
      <c r="L15" s="284"/>
      <c r="M15" s="284"/>
      <c r="N15" s="30"/>
      <c r="O15" s="227" t="s">
        <v>315</v>
      </c>
      <c r="P15" s="269">
        <v>102</v>
      </c>
      <c r="Q15" s="9" t="s">
        <v>316</v>
      </c>
      <c r="R15" s="232"/>
    </row>
    <row r="16" spans="1:18" s="1" customFormat="1" ht="39.75" customHeight="1">
      <c r="A16" s="231">
        <v>11</v>
      </c>
      <c r="B16" s="12" t="s">
        <v>317</v>
      </c>
      <c r="C16" s="10" t="s">
        <v>318</v>
      </c>
      <c r="D16" s="269">
        <v>26</v>
      </c>
      <c r="E16" s="269">
        <v>15</v>
      </c>
      <c r="F16" s="269" t="s">
        <v>286</v>
      </c>
      <c r="G16" s="284"/>
      <c r="H16" s="284"/>
      <c r="I16" s="284"/>
      <c r="J16" s="284"/>
      <c r="K16" s="284"/>
      <c r="L16" s="284"/>
      <c r="M16" s="284"/>
      <c r="N16" s="27"/>
      <c r="O16" s="227" t="s">
        <v>315</v>
      </c>
      <c r="P16" s="269">
        <v>102</v>
      </c>
      <c r="Q16" s="9" t="s">
        <v>316</v>
      </c>
      <c r="R16" s="232"/>
    </row>
    <row r="17" spans="1:18" s="1" customFormat="1" ht="39.75" customHeight="1">
      <c r="A17" s="231">
        <v>12</v>
      </c>
      <c r="B17" s="12" t="s">
        <v>319</v>
      </c>
      <c r="C17" s="10" t="s">
        <v>320</v>
      </c>
      <c r="D17" s="269">
        <v>36</v>
      </c>
      <c r="E17" s="269">
        <v>12</v>
      </c>
      <c r="F17" s="269" t="s">
        <v>286</v>
      </c>
      <c r="G17" s="284"/>
      <c r="H17" s="284"/>
      <c r="I17" s="284"/>
      <c r="J17" s="284"/>
      <c r="K17" s="284"/>
      <c r="L17" s="284"/>
      <c r="M17" s="284"/>
      <c r="N17" s="30"/>
      <c r="O17" s="227" t="s">
        <v>311</v>
      </c>
      <c r="P17" s="269">
        <v>80</v>
      </c>
      <c r="Q17" s="9" t="s">
        <v>312</v>
      </c>
      <c r="R17" s="232"/>
    </row>
    <row r="18" spans="1:18" s="1" customFormat="1" ht="30" customHeight="1">
      <c r="A18" s="231">
        <v>13</v>
      </c>
      <c r="B18" s="12" t="s">
        <v>321</v>
      </c>
      <c r="C18" s="10" t="s">
        <v>320</v>
      </c>
      <c r="D18" s="269">
        <v>41</v>
      </c>
      <c r="E18" s="269">
        <v>10</v>
      </c>
      <c r="F18" s="269" t="s">
        <v>286</v>
      </c>
      <c r="G18" s="284"/>
      <c r="H18" s="284"/>
      <c r="I18" s="284"/>
      <c r="J18" s="284"/>
      <c r="K18" s="284"/>
      <c r="L18" s="284"/>
      <c r="M18" s="284"/>
      <c r="N18" s="30"/>
      <c r="O18" s="269"/>
      <c r="P18" s="269"/>
      <c r="Q18" s="269"/>
      <c r="R18" s="232"/>
    </row>
    <row r="19" spans="1:18" s="1" customFormat="1" ht="38.25" customHeight="1">
      <c r="A19" s="231">
        <v>14</v>
      </c>
      <c r="B19" s="12" t="s">
        <v>322</v>
      </c>
      <c r="C19" s="10" t="s">
        <v>320</v>
      </c>
      <c r="D19" s="269">
        <v>40</v>
      </c>
      <c r="E19" s="269">
        <v>15</v>
      </c>
      <c r="F19" s="269" t="s">
        <v>286</v>
      </c>
      <c r="G19" s="284"/>
      <c r="H19" s="284"/>
      <c r="I19" s="284"/>
      <c r="J19" s="284"/>
      <c r="K19" s="284"/>
      <c r="L19" s="284"/>
      <c r="M19" s="284"/>
      <c r="N19" s="30"/>
      <c r="O19" s="227" t="s">
        <v>323</v>
      </c>
      <c r="P19" s="269">
        <v>50</v>
      </c>
      <c r="Q19" s="9" t="s">
        <v>288</v>
      </c>
      <c r="R19" s="232"/>
    </row>
    <row r="20" spans="1:18" s="1" customFormat="1" ht="38.25" customHeight="1">
      <c r="A20" s="231">
        <v>15</v>
      </c>
      <c r="B20" s="12" t="s">
        <v>324</v>
      </c>
      <c r="C20" s="10" t="s">
        <v>320</v>
      </c>
      <c r="D20" s="269">
        <v>33</v>
      </c>
      <c r="E20" s="269">
        <v>20</v>
      </c>
      <c r="F20" s="269" t="s">
        <v>286</v>
      </c>
      <c r="G20" s="284"/>
      <c r="H20" s="284"/>
      <c r="I20" s="284"/>
      <c r="J20" s="284"/>
      <c r="K20" s="284"/>
      <c r="L20" s="284"/>
      <c r="M20" s="284"/>
      <c r="N20" s="30"/>
      <c r="O20" s="227" t="s">
        <v>323</v>
      </c>
      <c r="P20" s="269">
        <v>50</v>
      </c>
      <c r="Q20" s="9" t="s">
        <v>288</v>
      </c>
      <c r="R20" s="232"/>
    </row>
    <row r="21" spans="1:18" s="1" customFormat="1" ht="30" customHeight="1">
      <c r="A21" s="231">
        <v>16</v>
      </c>
      <c r="B21" s="12" t="s">
        <v>325</v>
      </c>
      <c r="C21" s="10" t="s">
        <v>320</v>
      </c>
      <c r="D21" s="269">
        <v>30</v>
      </c>
      <c r="E21" s="269">
        <v>12</v>
      </c>
      <c r="F21" s="269" t="s">
        <v>286</v>
      </c>
      <c r="G21" s="284">
        <v>40000</v>
      </c>
      <c r="H21" s="284">
        <v>50000</v>
      </c>
      <c r="I21" s="284">
        <v>40000</v>
      </c>
      <c r="J21" s="284">
        <v>50000</v>
      </c>
      <c r="K21" s="284"/>
      <c r="L21" s="284"/>
      <c r="M21" s="284"/>
      <c r="N21" s="27" t="s">
        <v>4672</v>
      </c>
      <c r="O21" s="269"/>
      <c r="P21" s="269"/>
      <c r="Q21" s="269"/>
      <c r="R21" s="232" t="s">
        <v>4676</v>
      </c>
    </row>
    <row r="22" spans="1:18" s="1" customFormat="1" ht="40.5" customHeight="1">
      <c r="A22" s="231">
        <v>17</v>
      </c>
      <c r="B22" s="12" t="s">
        <v>326</v>
      </c>
      <c r="C22" s="10" t="s">
        <v>320</v>
      </c>
      <c r="D22" s="269">
        <v>31</v>
      </c>
      <c r="E22" s="269">
        <v>30</v>
      </c>
      <c r="F22" s="269" t="s">
        <v>286</v>
      </c>
      <c r="G22" s="284"/>
      <c r="H22" s="284"/>
      <c r="I22" s="284"/>
      <c r="J22" s="284"/>
      <c r="K22" s="284"/>
      <c r="L22" s="284"/>
      <c r="M22" s="284"/>
      <c r="N22" s="30"/>
      <c r="O22" s="227" t="s">
        <v>311</v>
      </c>
      <c r="P22" s="269">
        <v>80</v>
      </c>
      <c r="Q22" s="9" t="s">
        <v>312</v>
      </c>
      <c r="R22" s="232"/>
    </row>
    <row r="23" spans="1:18" s="1" customFormat="1" ht="30" customHeight="1">
      <c r="A23" s="231">
        <v>18</v>
      </c>
      <c r="B23" s="12" t="s">
        <v>327</v>
      </c>
      <c r="C23" s="10" t="s">
        <v>320</v>
      </c>
      <c r="D23" s="269">
        <v>26</v>
      </c>
      <c r="E23" s="269">
        <v>8</v>
      </c>
      <c r="F23" s="269" t="s">
        <v>286</v>
      </c>
      <c r="G23" s="284">
        <v>35000</v>
      </c>
      <c r="H23" s="284">
        <v>40000</v>
      </c>
      <c r="I23" s="284"/>
      <c r="J23" s="284"/>
      <c r="K23" s="284">
        <v>40000</v>
      </c>
      <c r="L23" s="284">
        <v>45000</v>
      </c>
      <c r="M23" s="284"/>
      <c r="N23" s="27" t="s">
        <v>4674</v>
      </c>
      <c r="O23" s="269"/>
      <c r="P23" s="269"/>
      <c r="Q23" s="269"/>
      <c r="R23" s="232"/>
    </row>
    <row r="24" spans="1:18" s="1" customFormat="1" ht="30" customHeight="1">
      <c r="A24" s="231">
        <v>19</v>
      </c>
      <c r="B24" s="12" t="s">
        <v>328</v>
      </c>
      <c r="C24" s="10" t="s">
        <v>320</v>
      </c>
      <c r="D24" s="269">
        <v>26</v>
      </c>
      <c r="E24" s="269">
        <v>10</v>
      </c>
      <c r="F24" s="269" t="s">
        <v>286</v>
      </c>
      <c r="G24" s="284">
        <v>60000</v>
      </c>
      <c r="H24" s="284">
        <v>60000</v>
      </c>
      <c r="I24" s="284"/>
      <c r="J24" s="284"/>
      <c r="K24" s="284">
        <v>80000</v>
      </c>
      <c r="L24" s="284">
        <v>80000</v>
      </c>
      <c r="M24" s="284"/>
      <c r="N24" s="27" t="s">
        <v>4674</v>
      </c>
      <c r="O24" s="269"/>
      <c r="P24" s="269"/>
      <c r="Q24" s="269"/>
      <c r="R24" s="232"/>
    </row>
    <row r="25" spans="1:18" s="1" customFormat="1" ht="30" customHeight="1">
      <c r="A25" s="231">
        <v>20</v>
      </c>
      <c r="B25" s="12" t="s">
        <v>329</v>
      </c>
      <c r="C25" s="10" t="s">
        <v>330</v>
      </c>
      <c r="D25" s="269">
        <v>42</v>
      </c>
      <c r="E25" s="269">
        <v>15</v>
      </c>
      <c r="F25" s="269" t="s">
        <v>286</v>
      </c>
      <c r="G25" s="284"/>
      <c r="H25" s="284"/>
      <c r="I25" s="284"/>
      <c r="J25" s="284"/>
      <c r="K25" s="284"/>
      <c r="L25" s="284"/>
      <c r="M25" s="284"/>
      <c r="N25" s="30"/>
      <c r="O25" s="9"/>
      <c r="P25" s="269"/>
      <c r="Q25" s="9"/>
      <c r="R25" s="232"/>
    </row>
    <row r="26" spans="1:18" s="1" customFormat="1" ht="30" customHeight="1">
      <c r="A26" s="231">
        <v>21</v>
      </c>
      <c r="B26" s="12" t="s">
        <v>331</v>
      </c>
      <c r="C26" s="10" t="s">
        <v>332</v>
      </c>
      <c r="D26" s="269">
        <v>20</v>
      </c>
      <c r="E26" s="269">
        <v>5</v>
      </c>
      <c r="F26" s="269"/>
      <c r="G26" s="284">
        <v>60000</v>
      </c>
      <c r="H26" s="284">
        <v>70000</v>
      </c>
      <c r="I26" s="284">
        <v>60000</v>
      </c>
      <c r="J26" s="284">
        <v>70000</v>
      </c>
      <c r="K26" s="284">
        <v>70000</v>
      </c>
      <c r="L26" s="284">
        <v>80000</v>
      </c>
      <c r="M26" s="284"/>
      <c r="N26" s="27" t="s">
        <v>4674</v>
      </c>
      <c r="O26" s="9"/>
      <c r="P26" s="269"/>
      <c r="Q26" s="9"/>
      <c r="R26" s="232"/>
    </row>
    <row r="27" spans="1:18" s="1" customFormat="1" ht="37.5" customHeight="1">
      <c r="A27" s="231">
        <v>22</v>
      </c>
      <c r="B27" s="12" t="s">
        <v>333</v>
      </c>
      <c r="C27" s="10" t="s">
        <v>334</v>
      </c>
      <c r="D27" s="269">
        <v>34</v>
      </c>
      <c r="E27" s="269">
        <v>25</v>
      </c>
      <c r="F27" s="269" t="s">
        <v>286</v>
      </c>
      <c r="G27" s="284"/>
      <c r="H27" s="284"/>
      <c r="I27" s="284"/>
      <c r="J27" s="284"/>
      <c r="K27" s="284"/>
      <c r="L27" s="284"/>
      <c r="M27" s="284"/>
      <c r="N27" s="227"/>
      <c r="O27" s="227" t="s">
        <v>335</v>
      </c>
      <c r="P27" s="269">
        <v>200</v>
      </c>
      <c r="Q27" s="9" t="s">
        <v>336</v>
      </c>
      <c r="R27" s="232"/>
    </row>
    <row r="28" spans="1:18" s="1" customFormat="1" ht="30" customHeight="1">
      <c r="A28" s="231">
        <v>23</v>
      </c>
      <c r="B28" s="12" t="s">
        <v>4677</v>
      </c>
      <c r="C28" s="10" t="s">
        <v>337</v>
      </c>
      <c r="D28" s="269">
        <v>13</v>
      </c>
      <c r="E28" s="269">
        <v>10</v>
      </c>
      <c r="F28" s="269"/>
      <c r="G28" s="284">
        <v>50000</v>
      </c>
      <c r="H28" s="284">
        <v>50000</v>
      </c>
      <c r="I28" s="284"/>
      <c r="J28" s="284"/>
      <c r="K28" s="284"/>
      <c r="L28" s="284"/>
      <c r="M28" s="284">
        <v>80000</v>
      </c>
      <c r="N28" s="27" t="s">
        <v>4674</v>
      </c>
      <c r="O28" s="9"/>
      <c r="P28" s="269"/>
      <c r="Q28" s="9"/>
      <c r="R28" s="232"/>
    </row>
    <row r="29" spans="1:18" s="1" customFormat="1" ht="39" customHeight="1">
      <c r="A29" s="231">
        <v>24</v>
      </c>
      <c r="B29" s="12" t="s">
        <v>338</v>
      </c>
      <c r="C29" s="10" t="s">
        <v>339</v>
      </c>
      <c r="D29" s="269">
        <v>31</v>
      </c>
      <c r="E29" s="269">
        <v>25</v>
      </c>
      <c r="F29" s="269" t="s">
        <v>286</v>
      </c>
      <c r="G29" s="283">
        <v>60000</v>
      </c>
      <c r="H29" s="283">
        <v>100000</v>
      </c>
      <c r="I29" s="283"/>
      <c r="J29" s="283"/>
      <c r="K29" s="283">
        <v>70000</v>
      </c>
      <c r="L29" s="283">
        <v>110000</v>
      </c>
      <c r="M29" s="283"/>
      <c r="N29" s="27" t="s">
        <v>4674</v>
      </c>
      <c r="O29" s="227" t="s">
        <v>340</v>
      </c>
      <c r="P29" s="269">
        <v>350</v>
      </c>
      <c r="Q29" s="9" t="s">
        <v>341</v>
      </c>
      <c r="R29" s="232"/>
    </row>
    <row r="30" spans="1:18" s="1" customFormat="1" ht="30" customHeight="1">
      <c r="A30" s="231">
        <v>25</v>
      </c>
      <c r="B30" s="12" t="s">
        <v>342</v>
      </c>
      <c r="C30" s="10" t="s">
        <v>343</v>
      </c>
      <c r="D30" s="269">
        <v>17</v>
      </c>
      <c r="E30" s="269">
        <v>0</v>
      </c>
      <c r="F30" s="269"/>
      <c r="G30" s="285"/>
      <c r="H30" s="285"/>
      <c r="I30" s="285"/>
      <c r="J30" s="285"/>
      <c r="K30" s="285"/>
      <c r="L30" s="285"/>
      <c r="M30" s="285"/>
      <c r="N30" s="11"/>
      <c r="O30" s="9"/>
      <c r="P30" s="269"/>
      <c r="Q30" s="9"/>
      <c r="R30" s="232"/>
    </row>
    <row r="31" spans="1:18" s="1" customFormat="1" ht="30" customHeight="1">
      <c r="A31" s="231">
        <v>26</v>
      </c>
      <c r="B31" s="12" t="s">
        <v>344</v>
      </c>
      <c r="C31" s="10" t="s">
        <v>345</v>
      </c>
      <c r="D31" s="269">
        <v>31</v>
      </c>
      <c r="E31" s="269">
        <v>9</v>
      </c>
      <c r="F31" s="269" t="s">
        <v>286</v>
      </c>
      <c r="G31" s="284">
        <v>50000</v>
      </c>
      <c r="H31" s="284">
        <v>60000</v>
      </c>
      <c r="I31" s="284"/>
      <c r="J31" s="284"/>
      <c r="K31" s="284">
        <v>60000</v>
      </c>
      <c r="L31" s="284">
        <v>70000</v>
      </c>
      <c r="M31" s="284"/>
      <c r="N31" s="27" t="s">
        <v>4674</v>
      </c>
      <c r="O31" s="269"/>
      <c r="P31" s="269"/>
      <c r="Q31" s="269"/>
      <c r="R31" s="232"/>
    </row>
    <row r="32" spans="1:18" s="1" customFormat="1" ht="30" customHeight="1">
      <c r="A32" s="231">
        <v>27</v>
      </c>
      <c r="B32" s="12" t="s">
        <v>346</v>
      </c>
      <c r="C32" s="10" t="s">
        <v>347</v>
      </c>
      <c r="D32" s="269">
        <v>26</v>
      </c>
      <c r="E32" s="269">
        <v>0</v>
      </c>
      <c r="F32" s="269"/>
      <c r="G32" s="281">
        <v>40000</v>
      </c>
      <c r="H32" s="281">
        <v>45000</v>
      </c>
      <c r="I32" s="281"/>
      <c r="J32" s="281"/>
      <c r="K32" s="281"/>
      <c r="L32" s="281"/>
      <c r="M32" s="281"/>
      <c r="N32" s="27" t="s">
        <v>4674</v>
      </c>
      <c r="O32" s="269"/>
      <c r="P32" s="269"/>
      <c r="Q32" s="269"/>
      <c r="R32" s="232"/>
    </row>
    <row r="33" spans="1:18" s="1" customFormat="1" ht="30" customHeight="1">
      <c r="A33" s="231">
        <v>28</v>
      </c>
      <c r="B33" s="12" t="s">
        <v>348</v>
      </c>
      <c r="C33" s="10" t="s">
        <v>349</v>
      </c>
      <c r="D33" s="269">
        <v>31</v>
      </c>
      <c r="E33" s="269">
        <v>8</v>
      </c>
      <c r="F33" s="269" t="s">
        <v>286</v>
      </c>
      <c r="G33" s="281">
        <v>50000</v>
      </c>
      <c r="H33" s="281">
        <v>60000</v>
      </c>
      <c r="I33" s="281"/>
      <c r="J33" s="281"/>
      <c r="K33" s="281"/>
      <c r="L33" s="281"/>
      <c r="M33" s="281"/>
      <c r="N33" s="27" t="s">
        <v>4678</v>
      </c>
      <c r="O33" s="9"/>
      <c r="P33" s="269"/>
      <c r="Q33" s="9"/>
      <c r="R33" s="232"/>
    </row>
    <row r="34" spans="1:18" s="1" customFormat="1" ht="30" customHeight="1">
      <c r="A34" s="231">
        <v>29</v>
      </c>
      <c r="B34" s="312" t="s">
        <v>350</v>
      </c>
      <c r="C34" s="28" t="s">
        <v>351</v>
      </c>
      <c r="D34" s="9">
        <v>21</v>
      </c>
      <c r="E34" s="9">
        <v>5</v>
      </c>
      <c r="F34" s="9"/>
      <c r="G34" s="282">
        <v>40000</v>
      </c>
      <c r="H34" s="282">
        <v>50000</v>
      </c>
      <c r="I34" s="282"/>
      <c r="J34" s="282"/>
      <c r="K34" s="282"/>
      <c r="L34" s="282"/>
      <c r="M34" s="282"/>
      <c r="N34" s="27" t="s">
        <v>4674</v>
      </c>
      <c r="O34" s="9"/>
      <c r="P34" s="9"/>
      <c r="Q34" s="9"/>
      <c r="R34" s="232"/>
    </row>
    <row r="35" spans="1:18" s="1" customFormat="1" ht="30" customHeight="1">
      <c r="A35" s="231">
        <v>30</v>
      </c>
      <c r="B35" s="12" t="s">
        <v>352</v>
      </c>
      <c r="C35" s="10" t="s">
        <v>353</v>
      </c>
      <c r="D35" s="269">
        <v>41</v>
      </c>
      <c r="E35" s="269">
        <v>15</v>
      </c>
      <c r="F35" s="269" t="s">
        <v>286</v>
      </c>
      <c r="G35" s="281">
        <v>30000</v>
      </c>
      <c r="H35" s="281">
        <v>40000</v>
      </c>
      <c r="I35" s="281"/>
      <c r="J35" s="281"/>
      <c r="K35" s="281">
        <v>40000</v>
      </c>
      <c r="L35" s="281">
        <v>50000</v>
      </c>
      <c r="M35" s="281"/>
      <c r="N35" s="27" t="s">
        <v>4678</v>
      </c>
      <c r="O35" s="269"/>
      <c r="P35" s="269"/>
      <c r="Q35" s="269"/>
      <c r="R35" s="232"/>
    </row>
    <row r="36" spans="1:18" s="1" customFormat="1" ht="30" customHeight="1">
      <c r="A36" s="231">
        <v>31</v>
      </c>
      <c r="B36" s="12" t="s">
        <v>354</v>
      </c>
      <c r="C36" s="10" t="s">
        <v>355</v>
      </c>
      <c r="D36" s="269">
        <v>39</v>
      </c>
      <c r="E36" s="269">
        <v>14</v>
      </c>
      <c r="F36" s="269" t="s">
        <v>286</v>
      </c>
      <c r="G36" s="281">
        <v>50000</v>
      </c>
      <c r="H36" s="281">
        <v>60000</v>
      </c>
      <c r="I36" s="281"/>
      <c r="J36" s="281"/>
      <c r="K36" s="281">
        <v>60000</v>
      </c>
      <c r="L36" s="281">
        <v>70000</v>
      </c>
      <c r="M36" s="281"/>
      <c r="N36" s="27" t="s">
        <v>4674</v>
      </c>
      <c r="O36" s="227" t="s">
        <v>356</v>
      </c>
      <c r="P36" s="269">
        <v>40</v>
      </c>
      <c r="Q36" s="9" t="s">
        <v>288</v>
      </c>
      <c r="R36" s="232"/>
    </row>
    <row r="37" spans="1:18" s="1" customFormat="1" ht="38.25" customHeight="1">
      <c r="A37" s="231">
        <v>32</v>
      </c>
      <c r="B37" s="12" t="s">
        <v>357</v>
      </c>
      <c r="C37" s="10" t="s">
        <v>358</v>
      </c>
      <c r="D37" s="269">
        <v>44</v>
      </c>
      <c r="E37" s="269">
        <v>15</v>
      </c>
      <c r="F37" s="269" t="s">
        <v>286</v>
      </c>
      <c r="G37" s="281"/>
      <c r="H37" s="281"/>
      <c r="I37" s="281"/>
      <c r="J37" s="281"/>
      <c r="K37" s="281"/>
      <c r="L37" s="281"/>
      <c r="M37" s="281"/>
      <c r="N37" s="27"/>
      <c r="O37" s="227" t="s">
        <v>359</v>
      </c>
      <c r="P37" s="9">
        <v>50</v>
      </c>
      <c r="Q37" s="269" t="s">
        <v>97</v>
      </c>
      <c r="R37" s="232"/>
    </row>
    <row r="38" spans="1:18" s="1" customFormat="1" ht="30" customHeight="1">
      <c r="A38" s="231">
        <v>33</v>
      </c>
      <c r="B38" s="12" t="s">
        <v>360</v>
      </c>
      <c r="C38" s="10" t="s">
        <v>361</v>
      </c>
      <c r="D38" s="269">
        <v>48</v>
      </c>
      <c r="E38" s="269">
        <v>10</v>
      </c>
      <c r="F38" s="269" t="s">
        <v>286</v>
      </c>
      <c r="G38" s="285"/>
      <c r="H38" s="285"/>
      <c r="I38" s="285"/>
      <c r="J38" s="285"/>
      <c r="K38" s="285"/>
      <c r="L38" s="285"/>
      <c r="M38" s="285"/>
      <c r="N38" s="11"/>
      <c r="O38" s="227" t="s">
        <v>362</v>
      </c>
      <c r="P38" s="269">
        <v>50</v>
      </c>
      <c r="Q38" s="269" t="s">
        <v>97</v>
      </c>
      <c r="R38" s="232"/>
    </row>
    <row r="39" spans="1:18" s="1" customFormat="1" ht="30" customHeight="1">
      <c r="A39" s="231">
        <v>34</v>
      </c>
      <c r="B39" s="12" t="s">
        <v>363</v>
      </c>
      <c r="C39" s="10" t="s">
        <v>364</v>
      </c>
      <c r="D39" s="269">
        <v>17</v>
      </c>
      <c r="E39" s="269">
        <v>30</v>
      </c>
      <c r="F39" s="269" t="s">
        <v>286</v>
      </c>
      <c r="G39" s="281">
        <v>50000</v>
      </c>
      <c r="H39" s="281">
        <v>70000</v>
      </c>
      <c r="I39" s="281">
        <v>50000</v>
      </c>
      <c r="J39" s="281">
        <v>70000</v>
      </c>
      <c r="K39" s="281"/>
      <c r="L39" s="281"/>
      <c r="M39" s="281"/>
      <c r="N39" s="27" t="s">
        <v>4674</v>
      </c>
      <c r="O39" s="269"/>
      <c r="P39" s="269"/>
      <c r="Q39" s="269"/>
      <c r="R39" s="232"/>
    </row>
    <row r="40" spans="1:18" s="1" customFormat="1" ht="30" customHeight="1">
      <c r="A40" s="231">
        <v>35</v>
      </c>
      <c r="B40" s="12" t="s">
        <v>365</v>
      </c>
      <c r="C40" s="10" t="s">
        <v>366</v>
      </c>
      <c r="D40" s="269">
        <v>23</v>
      </c>
      <c r="E40" s="269">
        <v>20</v>
      </c>
      <c r="F40" s="269"/>
      <c r="G40" s="281">
        <v>40000</v>
      </c>
      <c r="H40" s="281">
        <v>50000</v>
      </c>
      <c r="I40" s="281"/>
      <c r="J40" s="281"/>
      <c r="K40" s="281">
        <v>80000</v>
      </c>
      <c r="L40" s="281">
        <v>100000</v>
      </c>
      <c r="M40" s="281"/>
      <c r="N40" s="27" t="s">
        <v>4674</v>
      </c>
      <c r="O40" s="269"/>
      <c r="P40" s="269"/>
      <c r="Q40" s="269"/>
      <c r="R40" s="232"/>
    </row>
    <row r="41" spans="1:18" s="1" customFormat="1" ht="30" customHeight="1">
      <c r="A41" s="231">
        <v>36</v>
      </c>
      <c r="B41" s="12" t="s">
        <v>367</v>
      </c>
      <c r="C41" s="10" t="s">
        <v>368</v>
      </c>
      <c r="D41" s="269">
        <v>60</v>
      </c>
      <c r="E41" s="269">
        <v>45</v>
      </c>
      <c r="F41" s="269" t="s">
        <v>286</v>
      </c>
      <c r="G41" s="281"/>
      <c r="H41" s="281"/>
      <c r="I41" s="281"/>
      <c r="J41" s="281"/>
      <c r="K41" s="281"/>
      <c r="L41" s="281"/>
      <c r="M41" s="281"/>
      <c r="N41" s="27"/>
      <c r="O41" s="227" t="s">
        <v>369</v>
      </c>
      <c r="P41" s="31">
        <v>50</v>
      </c>
      <c r="Q41" s="269" t="s">
        <v>97</v>
      </c>
      <c r="R41" s="232"/>
    </row>
    <row r="42" spans="1:18" s="1" customFormat="1" ht="30" customHeight="1">
      <c r="A42" s="231">
        <v>37</v>
      </c>
      <c r="B42" s="12" t="s">
        <v>370</v>
      </c>
      <c r="C42" s="10" t="s">
        <v>371</v>
      </c>
      <c r="D42" s="269">
        <v>27</v>
      </c>
      <c r="E42" s="269">
        <v>7</v>
      </c>
      <c r="F42" s="269"/>
      <c r="G42" s="281">
        <v>50000</v>
      </c>
      <c r="H42" s="281">
        <v>60000</v>
      </c>
      <c r="I42" s="281">
        <v>50000</v>
      </c>
      <c r="J42" s="281">
        <v>60000</v>
      </c>
      <c r="K42" s="281" t="s">
        <v>4679</v>
      </c>
      <c r="L42" s="281" t="s">
        <v>4679</v>
      </c>
      <c r="M42" s="281"/>
      <c r="N42" s="27" t="s">
        <v>4678</v>
      </c>
      <c r="O42" s="269"/>
      <c r="P42" s="9"/>
      <c r="Q42" s="269"/>
      <c r="R42" s="232"/>
    </row>
    <row r="43" spans="1:18" s="1" customFormat="1" ht="49.5" customHeight="1">
      <c r="A43" s="231">
        <v>38</v>
      </c>
      <c r="B43" s="12" t="s">
        <v>372</v>
      </c>
      <c r="C43" s="10" t="s">
        <v>373</v>
      </c>
      <c r="D43" s="269">
        <v>38</v>
      </c>
      <c r="E43" s="269">
        <v>20</v>
      </c>
      <c r="F43" s="269" t="s">
        <v>286</v>
      </c>
      <c r="G43" s="281"/>
      <c r="H43" s="281"/>
      <c r="I43" s="281"/>
      <c r="J43" s="281"/>
      <c r="K43" s="281"/>
      <c r="L43" s="281"/>
      <c r="M43" s="281"/>
      <c r="N43" s="27"/>
      <c r="O43" s="227" t="s">
        <v>374</v>
      </c>
      <c r="P43" s="32">
        <v>100</v>
      </c>
      <c r="Q43" s="269" t="s">
        <v>97</v>
      </c>
      <c r="R43" s="232"/>
    </row>
    <row r="44" spans="1:18" s="1" customFormat="1" ht="30" customHeight="1">
      <c r="A44" s="231">
        <v>39</v>
      </c>
      <c r="B44" s="12" t="s">
        <v>375</v>
      </c>
      <c r="C44" s="10" t="s">
        <v>376</v>
      </c>
      <c r="D44" s="269">
        <v>21</v>
      </c>
      <c r="E44" s="269">
        <v>10</v>
      </c>
      <c r="F44" s="269"/>
      <c r="G44" s="281">
        <v>50000</v>
      </c>
      <c r="H44" s="281">
        <v>60000</v>
      </c>
      <c r="I44" s="281"/>
      <c r="J44" s="281"/>
      <c r="K44" s="281" t="s">
        <v>4680</v>
      </c>
      <c r="L44" s="281" t="s">
        <v>4681</v>
      </c>
      <c r="M44" s="281"/>
      <c r="N44" s="27" t="s">
        <v>4674</v>
      </c>
      <c r="O44" s="269"/>
      <c r="P44" s="32"/>
      <c r="Q44" s="269"/>
      <c r="R44" s="232"/>
    </row>
    <row r="45" spans="1:18" s="1" customFormat="1" ht="30" customHeight="1">
      <c r="A45" s="231">
        <v>40</v>
      </c>
      <c r="B45" s="12" t="s">
        <v>377</v>
      </c>
      <c r="C45" s="10" t="s">
        <v>378</v>
      </c>
      <c r="D45" s="269">
        <v>15</v>
      </c>
      <c r="E45" s="269">
        <v>15</v>
      </c>
      <c r="F45" s="269"/>
      <c r="G45" s="281" t="s">
        <v>4682</v>
      </c>
      <c r="H45" s="281" t="s">
        <v>4683</v>
      </c>
      <c r="I45" s="281" t="s">
        <v>4682</v>
      </c>
      <c r="J45" s="281" t="s">
        <v>4683</v>
      </c>
      <c r="K45" s="281" t="s">
        <v>4683</v>
      </c>
      <c r="L45" s="281" t="s">
        <v>4684</v>
      </c>
      <c r="M45" s="281"/>
      <c r="N45" s="27" t="s">
        <v>4678</v>
      </c>
      <c r="O45" s="269"/>
      <c r="P45" s="9"/>
      <c r="Q45" s="269"/>
      <c r="R45" s="232"/>
    </row>
    <row r="46" spans="1:18" s="1" customFormat="1" ht="30" customHeight="1">
      <c r="A46" s="231">
        <v>41</v>
      </c>
      <c r="B46" s="12" t="s">
        <v>379</v>
      </c>
      <c r="C46" s="10" t="s">
        <v>380</v>
      </c>
      <c r="D46" s="269">
        <v>15</v>
      </c>
      <c r="E46" s="269">
        <v>12</v>
      </c>
      <c r="F46" s="269"/>
      <c r="G46" s="281">
        <v>60000</v>
      </c>
      <c r="H46" s="281">
        <v>80000</v>
      </c>
      <c r="I46" s="281" t="s">
        <v>4685</v>
      </c>
      <c r="J46" s="281" t="s">
        <v>4685</v>
      </c>
      <c r="K46" s="281"/>
      <c r="L46" s="281"/>
      <c r="M46" s="281"/>
      <c r="N46" s="27" t="s">
        <v>4674</v>
      </c>
      <c r="O46" s="9"/>
      <c r="P46" s="9"/>
      <c r="Q46" s="9"/>
      <c r="R46" s="232"/>
    </row>
    <row r="47" spans="1:18" s="1" customFormat="1" ht="30" customHeight="1">
      <c r="A47" s="231">
        <v>42</v>
      </c>
      <c r="B47" s="12" t="s">
        <v>381</v>
      </c>
      <c r="C47" s="10" t="s">
        <v>382</v>
      </c>
      <c r="D47" s="269">
        <v>14</v>
      </c>
      <c r="E47" s="269">
        <v>25</v>
      </c>
      <c r="F47" s="269"/>
      <c r="G47" s="281" t="s">
        <v>4682</v>
      </c>
      <c r="H47" s="281" t="s">
        <v>4683</v>
      </c>
      <c r="I47" s="281" t="s">
        <v>4682</v>
      </c>
      <c r="J47" s="281" t="s">
        <v>4683</v>
      </c>
      <c r="K47" s="281" t="s">
        <v>4683</v>
      </c>
      <c r="L47" s="281" t="s">
        <v>4684</v>
      </c>
      <c r="M47" s="281"/>
      <c r="N47" s="27" t="s">
        <v>4678</v>
      </c>
      <c r="O47" s="269"/>
      <c r="P47" s="269"/>
      <c r="Q47" s="269"/>
      <c r="R47" s="232"/>
    </row>
    <row r="48" spans="1:18" s="1" customFormat="1" ht="51" customHeight="1">
      <c r="A48" s="231">
        <v>43</v>
      </c>
      <c r="B48" s="12" t="s">
        <v>383</v>
      </c>
      <c r="C48" s="10" t="s">
        <v>384</v>
      </c>
      <c r="D48" s="269">
        <v>19</v>
      </c>
      <c r="E48" s="269">
        <v>10</v>
      </c>
      <c r="F48" s="269"/>
      <c r="G48" s="281">
        <v>40000</v>
      </c>
      <c r="H48" s="281">
        <v>65000</v>
      </c>
      <c r="I48" s="281" t="s">
        <v>4686</v>
      </c>
      <c r="J48" s="281" t="s">
        <v>4687</v>
      </c>
      <c r="K48" s="281" t="s">
        <v>4688</v>
      </c>
      <c r="L48" s="281" t="s">
        <v>4689</v>
      </c>
      <c r="M48" s="281"/>
      <c r="N48" s="27" t="s">
        <v>4674</v>
      </c>
      <c r="O48" s="227" t="s">
        <v>385</v>
      </c>
      <c r="P48" s="269">
        <v>100</v>
      </c>
      <c r="Q48" s="227" t="s">
        <v>386</v>
      </c>
      <c r="R48" s="232"/>
    </row>
    <row r="49" spans="1:18" s="1" customFormat="1" ht="30" customHeight="1">
      <c r="A49" s="231">
        <v>44</v>
      </c>
      <c r="B49" s="12" t="s">
        <v>387</v>
      </c>
      <c r="C49" s="10" t="s">
        <v>388</v>
      </c>
      <c r="D49" s="269">
        <v>28</v>
      </c>
      <c r="E49" s="269">
        <v>10</v>
      </c>
      <c r="F49" s="269"/>
      <c r="G49" s="281">
        <v>60000</v>
      </c>
      <c r="H49" s="281" t="s">
        <v>4690</v>
      </c>
      <c r="I49" s="281">
        <v>60000</v>
      </c>
      <c r="J49" s="281" t="s">
        <v>4690</v>
      </c>
      <c r="K49" s="281">
        <v>80000</v>
      </c>
      <c r="L49" s="281" t="s">
        <v>4691</v>
      </c>
      <c r="M49" s="281"/>
      <c r="N49" s="27" t="s">
        <v>4674</v>
      </c>
      <c r="O49" s="269"/>
      <c r="P49" s="9"/>
      <c r="Q49" s="269"/>
      <c r="R49" s="232"/>
    </row>
    <row r="50" spans="1:18" s="1" customFormat="1" ht="30" customHeight="1">
      <c r="A50" s="231">
        <v>45</v>
      </c>
      <c r="B50" s="12" t="s">
        <v>389</v>
      </c>
      <c r="C50" s="10" t="s">
        <v>390</v>
      </c>
      <c r="D50" s="269">
        <v>40</v>
      </c>
      <c r="E50" s="269">
        <v>40</v>
      </c>
      <c r="F50" s="269" t="s">
        <v>286</v>
      </c>
      <c r="G50" s="281"/>
      <c r="H50" s="281"/>
      <c r="I50" s="281"/>
      <c r="J50" s="281"/>
      <c r="K50" s="281"/>
      <c r="L50" s="281"/>
      <c r="M50" s="281"/>
      <c r="N50" s="27"/>
      <c r="O50" s="25" t="s">
        <v>391</v>
      </c>
      <c r="P50" s="269">
        <v>50</v>
      </c>
      <c r="Q50" s="9" t="s">
        <v>97</v>
      </c>
      <c r="R50" s="232"/>
    </row>
    <row r="51" spans="1:18" s="1" customFormat="1" ht="30" customHeight="1">
      <c r="A51" s="231">
        <v>46</v>
      </c>
      <c r="B51" s="349" t="s">
        <v>392</v>
      </c>
      <c r="C51" s="16" t="s">
        <v>393</v>
      </c>
      <c r="D51" s="4">
        <v>33</v>
      </c>
      <c r="E51" s="269">
        <v>35</v>
      </c>
      <c r="F51" s="269" t="s">
        <v>286</v>
      </c>
      <c r="G51" s="284"/>
      <c r="H51" s="284"/>
      <c r="I51" s="284"/>
      <c r="J51" s="284"/>
      <c r="K51" s="284"/>
      <c r="L51" s="284"/>
      <c r="M51" s="284"/>
      <c r="N51" s="227"/>
      <c r="O51" s="25" t="s">
        <v>394</v>
      </c>
      <c r="P51" s="9">
        <v>20</v>
      </c>
      <c r="Q51" s="9" t="s">
        <v>97</v>
      </c>
      <c r="R51" s="232"/>
    </row>
    <row r="52" spans="1:18" s="1" customFormat="1" ht="30" customHeight="1">
      <c r="A52" s="231">
        <v>47</v>
      </c>
      <c r="B52" s="12" t="s">
        <v>395</v>
      </c>
      <c r="C52" s="10" t="s">
        <v>396</v>
      </c>
      <c r="D52" s="269">
        <v>28</v>
      </c>
      <c r="E52" s="269">
        <v>4</v>
      </c>
      <c r="F52" s="269" t="s">
        <v>286</v>
      </c>
      <c r="G52" s="281">
        <v>80000</v>
      </c>
      <c r="H52" s="281">
        <v>80000</v>
      </c>
      <c r="I52" s="281"/>
      <c r="J52" s="281"/>
      <c r="K52" s="281">
        <v>100000</v>
      </c>
      <c r="L52" s="281">
        <v>100000</v>
      </c>
      <c r="M52" s="281"/>
      <c r="N52" s="27" t="s">
        <v>4674</v>
      </c>
      <c r="O52" s="269"/>
      <c r="P52" s="269"/>
      <c r="Q52" s="269"/>
      <c r="R52" s="232"/>
    </row>
    <row r="53" spans="1:18" s="1" customFormat="1" ht="30" customHeight="1">
      <c r="A53" s="231">
        <v>48</v>
      </c>
      <c r="B53" s="12" t="s">
        <v>397</v>
      </c>
      <c r="C53" s="12" t="s">
        <v>398</v>
      </c>
      <c r="D53" s="269">
        <v>30</v>
      </c>
      <c r="E53" s="269">
        <v>20</v>
      </c>
      <c r="F53" s="269" t="s">
        <v>286</v>
      </c>
      <c r="G53" s="285"/>
      <c r="H53" s="285"/>
      <c r="I53" s="285"/>
      <c r="J53" s="285"/>
      <c r="K53" s="285"/>
      <c r="L53" s="285"/>
      <c r="M53" s="285"/>
      <c r="N53" s="11"/>
      <c r="O53" s="9"/>
      <c r="P53" s="269"/>
      <c r="Q53" s="9"/>
      <c r="R53" s="232"/>
    </row>
    <row r="54" spans="1:18" s="1" customFormat="1" ht="30" customHeight="1">
      <c r="A54" s="231">
        <v>49</v>
      </c>
      <c r="B54" s="12" t="s">
        <v>399</v>
      </c>
      <c r="C54" s="10" t="s">
        <v>400</v>
      </c>
      <c r="D54" s="269">
        <v>88</v>
      </c>
      <c r="E54" s="269">
        <v>20</v>
      </c>
      <c r="F54" s="269" t="s">
        <v>286</v>
      </c>
      <c r="G54" s="281"/>
      <c r="H54" s="281"/>
      <c r="I54" s="281"/>
      <c r="J54" s="281"/>
      <c r="K54" s="281"/>
      <c r="L54" s="281"/>
      <c r="M54" s="281"/>
      <c r="N54" s="27"/>
      <c r="O54" s="227" t="s">
        <v>401</v>
      </c>
      <c r="P54" s="269">
        <v>700</v>
      </c>
      <c r="Q54" s="25" t="s">
        <v>402</v>
      </c>
      <c r="R54" s="232"/>
    </row>
    <row r="55" spans="1:18" s="1" customFormat="1" ht="30" customHeight="1">
      <c r="A55" s="231">
        <v>50</v>
      </c>
      <c r="B55" s="12" t="s">
        <v>403</v>
      </c>
      <c r="C55" s="10" t="s">
        <v>404</v>
      </c>
      <c r="D55" s="269">
        <v>44</v>
      </c>
      <c r="E55" s="269">
        <v>30</v>
      </c>
      <c r="F55" s="269" t="s">
        <v>286</v>
      </c>
      <c r="G55" s="281"/>
      <c r="H55" s="281"/>
      <c r="I55" s="281"/>
      <c r="J55" s="281"/>
      <c r="K55" s="281"/>
      <c r="L55" s="281"/>
      <c r="M55" s="281"/>
      <c r="N55" s="27"/>
      <c r="O55" s="25" t="s">
        <v>405</v>
      </c>
      <c r="P55" s="269">
        <v>40</v>
      </c>
      <c r="Q55" s="9" t="s">
        <v>97</v>
      </c>
      <c r="R55" s="232"/>
    </row>
    <row r="56" spans="1:18" s="1" customFormat="1" ht="30" customHeight="1">
      <c r="A56" s="231">
        <v>51</v>
      </c>
      <c r="B56" s="12" t="s">
        <v>406</v>
      </c>
      <c r="C56" s="10" t="s">
        <v>407</v>
      </c>
      <c r="D56" s="269">
        <v>84</v>
      </c>
      <c r="E56" s="269">
        <v>20</v>
      </c>
      <c r="F56" s="269" t="s">
        <v>286</v>
      </c>
      <c r="G56" s="281"/>
      <c r="H56" s="281"/>
      <c r="I56" s="281"/>
      <c r="J56" s="281"/>
      <c r="K56" s="281"/>
      <c r="L56" s="281"/>
      <c r="M56" s="281"/>
      <c r="N56" s="27"/>
      <c r="O56" s="25" t="s">
        <v>408</v>
      </c>
      <c r="P56" s="269">
        <v>60</v>
      </c>
      <c r="Q56" s="9" t="s">
        <v>97</v>
      </c>
      <c r="R56" s="232"/>
    </row>
    <row r="57" spans="1:18" s="1" customFormat="1" ht="30" customHeight="1">
      <c r="A57" s="231">
        <v>52</v>
      </c>
      <c r="B57" s="12" t="s">
        <v>409</v>
      </c>
      <c r="C57" s="10" t="s">
        <v>410</v>
      </c>
      <c r="D57" s="269">
        <v>22</v>
      </c>
      <c r="E57" s="269">
        <v>20</v>
      </c>
      <c r="F57" s="269" t="s">
        <v>286</v>
      </c>
      <c r="G57" s="281">
        <v>50000</v>
      </c>
      <c r="H57" s="281">
        <v>60000</v>
      </c>
      <c r="I57" s="281">
        <v>50000</v>
      </c>
      <c r="J57" s="281">
        <v>60000</v>
      </c>
      <c r="K57" s="281">
        <v>60000</v>
      </c>
      <c r="L57" s="281">
        <v>70000</v>
      </c>
      <c r="M57" s="281"/>
      <c r="N57" s="27" t="s">
        <v>4674</v>
      </c>
      <c r="O57" s="269"/>
      <c r="P57" s="269"/>
      <c r="Q57" s="269"/>
      <c r="R57" s="232"/>
    </row>
    <row r="58" spans="1:18" s="1" customFormat="1" ht="30" customHeight="1">
      <c r="A58" s="231">
        <v>53</v>
      </c>
      <c r="B58" s="12" t="s">
        <v>411</v>
      </c>
      <c r="C58" s="10" t="s">
        <v>412</v>
      </c>
      <c r="D58" s="269">
        <v>32</v>
      </c>
      <c r="E58" s="269">
        <v>20</v>
      </c>
      <c r="F58" s="269" t="s">
        <v>286</v>
      </c>
      <c r="G58" s="281">
        <v>60000</v>
      </c>
      <c r="H58" s="281">
        <v>70000</v>
      </c>
      <c r="I58" s="281"/>
      <c r="J58" s="281"/>
      <c r="K58" s="281">
        <v>60000</v>
      </c>
      <c r="L58" s="281">
        <v>70000</v>
      </c>
      <c r="M58" s="281">
        <v>100000</v>
      </c>
      <c r="N58" s="27" t="s">
        <v>4674</v>
      </c>
      <c r="O58" s="9"/>
      <c r="P58" s="269"/>
      <c r="Q58" s="9"/>
      <c r="R58" s="232"/>
    </row>
    <row r="59" spans="1:18" s="1" customFormat="1" ht="39.75" customHeight="1">
      <c r="A59" s="231">
        <v>54</v>
      </c>
      <c r="B59" s="12" t="s">
        <v>413</v>
      </c>
      <c r="C59" s="10" t="s">
        <v>414</v>
      </c>
      <c r="D59" s="269">
        <v>41</v>
      </c>
      <c r="E59" s="269">
        <v>15</v>
      </c>
      <c r="F59" s="269" t="s">
        <v>286</v>
      </c>
      <c r="G59" s="281">
        <v>70000</v>
      </c>
      <c r="H59" s="281">
        <v>80000</v>
      </c>
      <c r="I59" s="281">
        <v>80000</v>
      </c>
      <c r="J59" s="281">
        <v>90000</v>
      </c>
      <c r="K59" s="281">
        <v>90000</v>
      </c>
      <c r="L59" s="281">
        <v>100000</v>
      </c>
      <c r="M59" s="281"/>
      <c r="N59" s="27" t="s">
        <v>4674</v>
      </c>
      <c r="O59" s="25" t="s">
        <v>415</v>
      </c>
      <c r="P59" s="269">
        <v>40</v>
      </c>
      <c r="Q59" s="25" t="s">
        <v>416</v>
      </c>
      <c r="R59" s="232"/>
    </row>
    <row r="60" spans="1:18" s="1" customFormat="1" ht="39.75" customHeight="1">
      <c r="A60" s="231">
        <v>55</v>
      </c>
      <c r="B60" s="12" t="s">
        <v>417</v>
      </c>
      <c r="C60" s="10" t="s">
        <v>418</v>
      </c>
      <c r="D60" s="269">
        <v>18</v>
      </c>
      <c r="E60" s="269">
        <v>30</v>
      </c>
      <c r="F60" s="269" t="s">
        <v>286</v>
      </c>
      <c r="G60" s="281">
        <v>60000</v>
      </c>
      <c r="H60" s="281">
        <v>70000</v>
      </c>
      <c r="I60" s="281"/>
      <c r="J60" s="281"/>
      <c r="K60" s="281">
        <v>70000</v>
      </c>
      <c r="L60" s="281">
        <v>80000</v>
      </c>
      <c r="M60" s="281"/>
      <c r="N60" s="27" t="s">
        <v>4674</v>
      </c>
      <c r="O60" s="25" t="s">
        <v>415</v>
      </c>
      <c r="P60" s="269">
        <v>40</v>
      </c>
      <c r="Q60" s="25" t="s">
        <v>416</v>
      </c>
      <c r="R60" s="232"/>
    </row>
    <row r="61" spans="1:18" s="1" customFormat="1" ht="30" customHeight="1">
      <c r="A61" s="231">
        <v>56</v>
      </c>
      <c r="B61" s="12" t="s">
        <v>419</v>
      </c>
      <c r="C61" s="10" t="s">
        <v>420</v>
      </c>
      <c r="D61" s="269">
        <v>523</v>
      </c>
      <c r="E61" s="269">
        <v>400</v>
      </c>
      <c r="F61" s="269" t="s">
        <v>286</v>
      </c>
      <c r="G61" s="281"/>
      <c r="H61" s="281"/>
      <c r="I61" s="281"/>
      <c r="J61" s="281"/>
      <c r="K61" s="281"/>
      <c r="L61" s="281"/>
      <c r="M61" s="281"/>
      <c r="N61" s="27"/>
      <c r="O61" s="25" t="s">
        <v>421</v>
      </c>
      <c r="P61" s="269">
        <v>401</v>
      </c>
      <c r="Q61" s="9" t="s">
        <v>97</v>
      </c>
      <c r="R61" s="232"/>
    </row>
    <row r="62" spans="1:18" s="1" customFormat="1" ht="30" customHeight="1">
      <c r="A62" s="231">
        <v>57</v>
      </c>
      <c r="B62" s="12" t="s">
        <v>422</v>
      </c>
      <c r="C62" s="10" t="s">
        <v>423</v>
      </c>
      <c r="D62" s="269">
        <v>23</v>
      </c>
      <c r="E62" s="269">
        <v>0</v>
      </c>
      <c r="F62" s="269" t="s">
        <v>286</v>
      </c>
      <c r="G62" s="281">
        <v>60000</v>
      </c>
      <c r="H62" s="281">
        <v>70000</v>
      </c>
      <c r="I62" s="281">
        <v>60000</v>
      </c>
      <c r="J62" s="281">
        <v>70000</v>
      </c>
      <c r="K62" s="281">
        <v>60000</v>
      </c>
      <c r="L62" s="281">
        <v>70000</v>
      </c>
      <c r="M62" s="281"/>
      <c r="N62" s="27" t="s">
        <v>4674</v>
      </c>
      <c r="O62" s="269"/>
      <c r="P62" s="269"/>
      <c r="Q62" s="269"/>
      <c r="R62" s="232"/>
    </row>
    <row r="63" spans="1:18" s="1" customFormat="1" ht="44.25" customHeight="1">
      <c r="A63" s="231">
        <v>58</v>
      </c>
      <c r="B63" s="12" t="s">
        <v>424</v>
      </c>
      <c r="C63" s="10" t="s">
        <v>425</v>
      </c>
      <c r="D63" s="269">
        <v>42</v>
      </c>
      <c r="E63" s="269">
        <v>6</v>
      </c>
      <c r="F63" s="269" t="s">
        <v>286</v>
      </c>
      <c r="G63" s="281">
        <v>88000</v>
      </c>
      <c r="H63" s="281">
        <v>110000</v>
      </c>
      <c r="I63" s="281"/>
      <c r="J63" s="281"/>
      <c r="K63" s="281">
        <v>120000</v>
      </c>
      <c r="L63" s="281">
        <v>140000</v>
      </c>
      <c r="M63" s="281" t="s">
        <v>4692</v>
      </c>
      <c r="N63" s="27" t="s">
        <v>4693</v>
      </c>
      <c r="O63" s="227" t="s">
        <v>426</v>
      </c>
      <c r="P63" s="269">
        <v>40</v>
      </c>
      <c r="Q63" s="269" t="s">
        <v>97</v>
      </c>
      <c r="R63" s="232"/>
    </row>
    <row r="64" spans="1:18" s="1" customFormat="1" ht="30" customHeight="1">
      <c r="A64" s="231">
        <v>59</v>
      </c>
      <c r="B64" s="12" t="s">
        <v>427</v>
      </c>
      <c r="C64" s="10" t="s">
        <v>428</v>
      </c>
      <c r="D64" s="269">
        <v>38</v>
      </c>
      <c r="E64" s="269">
        <v>22</v>
      </c>
      <c r="F64" s="269" t="s">
        <v>286</v>
      </c>
      <c r="G64" s="281"/>
      <c r="H64" s="281"/>
      <c r="I64" s="281"/>
      <c r="J64" s="281"/>
      <c r="K64" s="281"/>
      <c r="L64" s="281"/>
      <c r="M64" s="281"/>
      <c r="N64" s="27"/>
      <c r="O64" s="269"/>
      <c r="P64" s="269"/>
      <c r="Q64" s="269"/>
      <c r="R64" s="232"/>
    </row>
    <row r="65" spans="1:18" s="1" customFormat="1" ht="37.5" customHeight="1">
      <c r="A65" s="231">
        <v>60</v>
      </c>
      <c r="B65" s="12" t="s">
        <v>429</v>
      </c>
      <c r="C65" s="10" t="s">
        <v>430</v>
      </c>
      <c r="D65" s="269">
        <v>48</v>
      </c>
      <c r="E65" s="269">
        <v>19</v>
      </c>
      <c r="F65" s="269" t="s">
        <v>286</v>
      </c>
      <c r="G65" s="281"/>
      <c r="H65" s="281"/>
      <c r="I65" s="281"/>
      <c r="J65" s="281"/>
      <c r="K65" s="281"/>
      <c r="L65" s="281"/>
      <c r="M65" s="281"/>
      <c r="N65" s="27"/>
      <c r="O65" s="227" t="s">
        <v>431</v>
      </c>
      <c r="P65" s="269"/>
      <c r="Q65" s="227" t="s">
        <v>97</v>
      </c>
      <c r="R65" s="232"/>
    </row>
    <row r="66" spans="1:18" s="1" customFormat="1" ht="37.5" customHeight="1">
      <c r="A66" s="231">
        <v>61</v>
      </c>
      <c r="B66" s="12" t="s">
        <v>432</v>
      </c>
      <c r="C66" s="10" t="s">
        <v>433</v>
      </c>
      <c r="D66" s="269">
        <v>60</v>
      </c>
      <c r="E66" s="269">
        <v>15</v>
      </c>
      <c r="F66" s="269" t="s">
        <v>286</v>
      </c>
      <c r="G66" s="281"/>
      <c r="H66" s="281"/>
      <c r="I66" s="281"/>
      <c r="J66" s="281"/>
      <c r="K66" s="281"/>
      <c r="L66" s="281"/>
      <c r="M66" s="281"/>
      <c r="N66" s="27"/>
      <c r="O66" s="227" t="s">
        <v>434</v>
      </c>
      <c r="P66" s="269"/>
      <c r="Q66" s="227"/>
      <c r="R66" s="232"/>
    </row>
    <row r="67" spans="1:18" s="1" customFormat="1" ht="51.75" customHeight="1">
      <c r="A67" s="231">
        <v>62</v>
      </c>
      <c r="B67" s="12" t="s">
        <v>435</v>
      </c>
      <c r="C67" s="10" t="s">
        <v>436</v>
      </c>
      <c r="D67" s="269">
        <v>305</v>
      </c>
      <c r="E67" s="269">
        <v>128</v>
      </c>
      <c r="F67" s="269" t="s">
        <v>286</v>
      </c>
      <c r="G67" s="285"/>
      <c r="H67" s="285"/>
      <c r="I67" s="285"/>
      <c r="J67" s="285"/>
      <c r="K67" s="285"/>
      <c r="L67" s="285"/>
      <c r="M67" s="285"/>
      <c r="N67" s="11"/>
      <c r="O67" s="227" t="s">
        <v>437</v>
      </c>
      <c r="P67" s="269">
        <v>100</v>
      </c>
      <c r="Q67" s="227" t="s">
        <v>97</v>
      </c>
      <c r="R67" s="232"/>
    </row>
    <row r="68" spans="1:18" s="1" customFormat="1" ht="42.75" customHeight="1">
      <c r="A68" s="231">
        <v>63</v>
      </c>
      <c r="B68" s="12" t="s">
        <v>438</v>
      </c>
      <c r="C68" s="10" t="s">
        <v>439</v>
      </c>
      <c r="D68" s="269">
        <v>50</v>
      </c>
      <c r="E68" s="269">
        <v>15</v>
      </c>
      <c r="F68" s="269" t="s">
        <v>286</v>
      </c>
      <c r="G68" s="281"/>
      <c r="H68" s="281"/>
      <c r="I68" s="281"/>
      <c r="J68" s="281"/>
      <c r="K68" s="281"/>
      <c r="L68" s="281"/>
      <c r="M68" s="281"/>
      <c r="N68" s="27"/>
      <c r="O68" s="227" t="s">
        <v>440</v>
      </c>
      <c r="P68" s="269">
        <v>45</v>
      </c>
      <c r="Q68" s="227" t="s">
        <v>441</v>
      </c>
      <c r="R68" s="232"/>
    </row>
    <row r="69" spans="1:18" s="1" customFormat="1" ht="42.75" customHeight="1">
      <c r="A69" s="231">
        <v>64</v>
      </c>
      <c r="B69" s="12" t="s">
        <v>442</v>
      </c>
      <c r="C69" s="10" t="s">
        <v>443</v>
      </c>
      <c r="D69" s="269">
        <v>47</v>
      </c>
      <c r="E69" s="269">
        <v>15</v>
      </c>
      <c r="F69" s="269" t="s">
        <v>286</v>
      </c>
      <c r="G69" s="281"/>
      <c r="H69" s="281"/>
      <c r="I69" s="281"/>
      <c r="J69" s="281"/>
      <c r="K69" s="281"/>
      <c r="L69" s="281"/>
      <c r="M69" s="281"/>
      <c r="N69" s="27"/>
      <c r="O69" s="227" t="s">
        <v>444</v>
      </c>
      <c r="P69" s="269">
        <v>70</v>
      </c>
      <c r="Q69" s="227" t="s">
        <v>441</v>
      </c>
      <c r="R69" s="232"/>
    </row>
    <row r="70" spans="1:18" s="1" customFormat="1" ht="30" customHeight="1">
      <c r="A70" s="231">
        <v>65</v>
      </c>
      <c r="B70" s="12" t="s">
        <v>445</v>
      </c>
      <c r="C70" s="10" t="s">
        <v>446</v>
      </c>
      <c r="D70" s="269">
        <v>26</v>
      </c>
      <c r="E70" s="269">
        <v>15</v>
      </c>
      <c r="F70" s="269" t="s">
        <v>286</v>
      </c>
      <c r="G70" s="281" t="s">
        <v>4694</v>
      </c>
      <c r="H70" s="281" t="s">
        <v>4695</v>
      </c>
      <c r="I70" s="281"/>
      <c r="J70" s="281"/>
      <c r="K70" s="281"/>
      <c r="L70" s="281"/>
      <c r="M70" s="281"/>
      <c r="N70" s="27" t="s">
        <v>4674</v>
      </c>
      <c r="O70" s="269"/>
      <c r="P70" s="269"/>
      <c r="Q70" s="269"/>
      <c r="R70" s="232"/>
    </row>
    <row r="71" spans="1:18" s="1" customFormat="1" ht="30" customHeight="1">
      <c r="A71" s="231">
        <v>66</v>
      </c>
      <c r="B71" s="12" t="s">
        <v>447</v>
      </c>
      <c r="C71" s="10" t="s">
        <v>448</v>
      </c>
      <c r="D71" s="269">
        <v>17</v>
      </c>
      <c r="E71" s="269">
        <v>15</v>
      </c>
      <c r="F71" s="269" t="s">
        <v>286</v>
      </c>
      <c r="G71" s="281"/>
      <c r="H71" s="281"/>
      <c r="I71" s="281"/>
      <c r="J71" s="281"/>
      <c r="K71" s="281"/>
      <c r="L71" s="281"/>
      <c r="M71" s="281"/>
      <c r="N71" s="27"/>
      <c r="O71" s="269"/>
      <c r="P71" s="227"/>
      <c r="Q71" s="269"/>
      <c r="R71" s="232"/>
    </row>
    <row r="72" spans="1:18" s="1" customFormat="1" ht="38.25" customHeight="1">
      <c r="A72" s="231">
        <v>67</v>
      </c>
      <c r="B72" s="349" t="s">
        <v>449</v>
      </c>
      <c r="C72" s="16" t="s">
        <v>450</v>
      </c>
      <c r="D72" s="4">
        <v>12</v>
      </c>
      <c r="E72" s="269">
        <v>25</v>
      </c>
      <c r="F72" s="269"/>
      <c r="G72" s="284"/>
      <c r="H72" s="284"/>
      <c r="I72" s="284"/>
      <c r="J72" s="284"/>
      <c r="K72" s="284"/>
      <c r="L72" s="284"/>
      <c r="M72" s="284"/>
      <c r="N72" s="227"/>
      <c r="O72" s="25" t="s">
        <v>451</v>
      </c>
      <c r="P72" s="9">
        <v>40</v>
      </c>
      <c r="Q72" s="9" t="s">
        <v>288</v>
      </c>
      <c r="R72" s="232"/>
    </row>
    <row r="73" spans="1:18" s="1" customFormat="1" ht="30" customHeight="1">
      <c r="A73" s="231">
        <v>68</v>
      </c>
      <c r="B73" s="312" t="s">
        <v>452</v>
      </c>
      <c r="C73" s="28" t="s">
        <v>453</v>
      </c>
      <c r="D73" s="9">
        <v>23</v>
      </c>
      <c r="E73" s="9">
        <v>0</v>
      </c>
      <c r="F73" s="9"/>
      <c r="G73" s="286"/>
      <c r="H73" s="286"/>
      <c r="I73" s="286"/>
      <c r="J73" s="286"/>
      <c r="K73" s="286"/>
      <c r="L73" s="286"/>
      <c r="M73" s="286"/>
      <c r="N73" s="9"/>
      <c r="O73" s="9"/>
      <c r="P73" s="25"/>
      <c r="Q73" s="9"/>
      <c r="R73" s="232"/>
    </row>
    <row r="74" spans="1:18" s="1" customFormat="1" ht="30" customHeight="1">
      <c r="A74" s="231">
        <v>69</v>
      </c>
      <c r="B74" s="349" t="s">
        <v>454</v>
      </c>
      <c r="C74" s="16" t="s">
        <v>455</v>
      </c>
      <c r="D74" s="4">
        <v>30</v>
      </c>
      <c r="E74" s="4">
        <v>40</v>
      </c>
      <c r="F74" s="269" t="s">
        <v>286</v>
      </c>
      <c r="G74" s="284" t="s">
        <v>4691</v>
      </c>
      <c r="H74" s="284" t="s">
        <v>4696</v>
      </c>
      <c r="I74" s="284"/>
      <c r="J74" s="284"/>
      <c r="K74" s="284"/>
      <c r="L74" s="284"/>
      <c r="M74" s="284" t="s">
        <v>4697</v>
      </c>
      <c r="N74" s="27" t="s">
        <v>4674</v>
      </c>
      <c r="O74" s="269"/>
      <c r="P74" s="9"/>
      <c r="Q74" s="269"/>
      <c r="R74" s="232"/>
    </row>
    <row r="75" spans="1:18" s="1" customFormat="1" ht="43.5" customHeight="1">
      <c r="A75" s="231">
        <v>70</v>
      </c>
      <c r="B75" s="312" t="s">
        <v>456</v>
      </c>
      <c r="C75" s="10" t="s">
        <v>457</v>
      </c>
      <c r="D75" s="269">
        <v>28</v>
      </c>
      <c r="E75" s="269">
        <v>30</v>
      </c>
      <c r="F75" s="269" t="s">
        <v>286</v>
      </c>
      <c r="G75" s="281"/>
      <c r="H75" s="281"/>
      <c r="I75" s="281"/>
      <c r="J75" s="281"/>
      <c r="K75" s="281"/>
      <c r="L75" s="281"/>
      <c r="M75" s="281"/>
      <c r="N75" s="27"/>
      <c r="O75" s="227" t="s">
        <v>458</v>
      </c>
      <c r="P75" s="269">
        <v>40</v>
      </c>
      <c r="Q75" s="269" t="s">
        <v>97</v>
      </c>
      <c r="R75" s="232"/>
    </row>
    <row r="76" spans="1:18" s="1" customFormat="1" ht="30" customHeight="1">
      <c r="A76" s="231">
        <v>71</v>
      </c>
      <c r="B76" s="12" t="s">
        <v>459</v>
      </c>
      <c r="C76" s="10" t="s">
        <v>460</v>
      </c>
      <c r="D76" s="269">
        <v>31</v>
      </c>
      <c r="E76" s="269"/>
      <c r="F76" s="269" t="s">
        <v>286</v>
      </c>
      <c r="G76" s="281"/>
      <c r="H76" s="281"/>
      <c r="I76" s="281"/>
      <c r="J76" s="281"/>
      <c r="K76" s="281"/>
      <c r="L76" s="281"/>
      <c r="M76" s="281"/>
      <c r="N76" s="27"/>
      <c r="O76" s="269"/>
      <c r="P76" s="269"/>
      <c r="Q76" s="269"/>
      <c r="R76" s="232"/>
    </row>
    <row r="77" spans="1:18" s="1" customFormat="1" ht="39" customHeight="1">
      <c r="A77" s="231">
        <v>72</v>
      </c>
      <c r="B77" s="12" t="s">
        <v>461</v>
      </c>
      <c r="C77" s="10" t="s">
        <v>462</v>
      </c>
      <c r="D77" s="269">
        <v>16</v>
      </c>
      <c r="E77" s="269">
        <v>15</v>
      </c>
      <c r="F77" s="269"/>
      <c r="G77" s="281" t="s">
        <v>4698</v>
      </c>
      <c r="H77" s="281" t="s">
        <v>4699</v>
      </c>
      <c r="I77" s="281" t="s">
        <v>4700</v>
      </c>
      <c r="J77" s="281" t="s">
        <v>4701</v>
      </c>
      <c r="K77" s="281" t="s">
        <v>4702</v>
      </c>
      <c r="L77" s="281" t="s">
        <v>4703</v>
      </c>
      <c r="M77" s="281" t="s">
        <v>4704</v>
      </c>
      <c r="N77" s="27" t="s">
        <v>4674</v>
      </c>
      <c r="O77" s="269"/>
      <c r="P77" s="269"/>
      <c r="Q77" s="269"/>
      <c r="R77" s="232"/>
    </row>
    <row r="78" spans="1:18" s="1" customFormat="1" ht="30" customHeight="1">
      <c r="A78" s="231">
        <v>73</v>
      </c>
      <c r="B78" s="12" t="s">
        <v>463</v>
      </c>
      <c r="C78" s="10" t="s">
        <v>464</v>
      </c>
      <c r="D78" s="269">
        <v>54</v>
      </c>
      <c r="E78" s="269">
        <v>30</v>
      </c>
      <c r="F78" s="269" t="s">
        <v>286</v>
      </c>
      <c r="G78" s="281"/>
      <c r="H78" s="281"/>
      <c r="I78" s="281"/>
      <c r="J78" s="281"/>
      <c r="K78" s="281"/>
      <c r="L78" s="281"/>
      <c r="M78" s="281"/>
      <c r="N78" s="27"/>
      <c r="O78" s="25" t="s">
        <v>465</v>
      </c>
      <c r="P78" s="269">
        <v>20</v>
      </c>
      <c r="Q78" s="9" t="s">
        <v>97</v>
      </c>
      <c r="R78" s="232"/>
    </row>
    <row r="79" spans="1:18" s="1" customFormat="1" ht="39.75" customHeight="1">
      <c r="A79" s="231">
        <v>74</v>
      </c>
      <c r="B79" s="12" t="s">
        <v>466</v>
      </c>
      <c r="C79" s="10" t="s">
        <v>467</v>
      </c>
      <c r="D79" s="269">
        <v>44</v>
      </c>
      <c r="E79" s="269">
        <v>15</v>
      </c>
      <c r="F79" s="269" t="s">
        <v>286</v>
      </c>
      <c r="G79" s="281"/>
      <c r="H79" s="281"/>
      <c r="I79" s="281"/>
      <c r="J79" s="281"/>
      <c r="K79" s="281"/>
      <c r="L79" s="281"/>
      <c r="M79" s="281"/>
      <c r="N79" s="27"/>
      <c r="O79" s="25" t="s">
        <v>468</v>
      </c>
      <c r="P79" s="269">
        <v>40</v>
      </c>
      <c r="Q79" s="25" t="s">
        <v>97</v>
      </c>
      <c r="R79" s="232"/>
    </row>
    <row r="80" spans="1:18" s="1" customFormat="1" ht="30" customHeight="1">
      <c r="A80" s="231">
        <v>75</v>
      </c>
      <c r="B80" s="12" t="s">
        <v>469</v>
      </c>
      <c r="C80" s="10" t="s">
        <v>470</v>
      </c>
      <c r="D80" s="269">
        <v>9</v>
      </c>
      <c r="E80" s="269">
        <v>6</v>
      </c>
      <c r="F80" s="269"/>
      <c r="G80" s="281"/>
      <c r="H80" s="281"/>
      <c r="I80" s="281"/>
      <c r="J80" s="281"/>
      <c r="K80" s="281"/>
      <c r="L80" s="281"/>
      <c r="M80" s="281"/>
      <c r="N80" s="27"/>
      <c r="O80" s="9"/>
      <c r="P80" s="269"/>
      <c r="Q80" s="9"/>
      <c r="R80" s="232"/>
    </row>
    <row r="81" spans="1:18" s="1" customFormat="1" ht="36.75" customHeight="1">
      <c r="A81" s="231">
        <v>76</v>
      </c>
      <c r="B81" s="12" t="s">
        <v>471</v>
      </c>
      <c r="C81" s="10" t="s">
        <v>472</v>
      </c>
      <c r="D81" s="269">
        <v>29</v>
      </c>
      <c r="E81" s="269">
        <v>26</v>
      </c>
      <c r="F81" s="269" t="s">
        <v>286</v>
      </c>
      <c r="G81" s="281"/>
      <c r="H81" s="281"/>
      <c r="I81" s="281"/>
      <c r="J81" s="281"/>
      <c r="K81" s="281"/>
      <c r="L81" s="281"/>
      <c r="M81" s="281"/>
      <c r="N81" s="27"/>
      <c r="O81" s="269"/>
      <c r="P81" s="269"/>
      <c r="Q81" s="269"/>
      <c r="R81" s="232"/>
    </row>
    <row r="82" spans="1:18" s="1" customFormat="1" ht="30" customHeight="1">
      <c r="A82" s="231">
        <v>77</v>
      </c>
      <c r="B82" s="12" t="s">
        <v>473</v>
      </c>
      <c r="C82" s="10" t="s">
        <v>474</v>
      </c>
      <c r="D82" s="269">
        <v>30</v>
      </c>
      <c r="E82" s="269">
        <v>15</v>
      </c>
      <c r="F82" s="269" t="s">
        <v>286</v>
      </c>
      <c r="G82" s="285"/>
      <c r="H82" s="285"/>
      <c r="I82" s="285"/>
      <c r="J82" s="285"/>
      <c r="K82" s="285"/>
      <c r="L82" s="285"/>
      <c r="M82" s="285"/>
      <c r="N82" s="11"/>
      <c r="O82" s="269"/>
      <c r="P82" s="269"/>
      <c r="Q82" s="269"/>
      <c r="R82" s="232"/>
    </row>
    <row r="83" spans="1:18" s="1" customFormat="1" ht="30" customHeight="1">
      <c r="A83" s="231">
        <v>78</v>
      </c>
      <c r="B83" s="12" t="s">
        <v>475</v>
      </c>
      <c r="C83" s="10" t="s">
        <v>476</v>
      </c>
      <c r="D83" s="269">
        <v>23</v>
      </c>
      <c r="E83" s="269">
        <v>25</v>
      </c>
      <c r="F83" s="269" t="s">
        <v>286</v>
      </c>
      <c r="G83" s="281">
        <v>60000</v>
      </c>
      <c r="H83" s="281">
        <v>100000</v>
      </c>
      <c r="I83" s="281"/>
      <c r="J83" s="281"/>
      <c r="K83" s="281">
        <v>80000</v>
      </c>
      <c r="L83" s="281">
        <v>120000</v>
      </c>
      <c r="M83" s="281"/>
      <c r="N83" s="27" t="s">
        <v>4674</v>
      </c>
      <c r="O83" s="269"/>
      <c r="P83" s="269"/>
      <c r="Q83" s="269"/>
      <c r="R83" s="232"/>
    </row>
    <row r="84" spans="1:18" s="1" customFormat="1" ht="30" customHeight="1">
      <c r="A84" s="231">
        <v>79</v>
      </c>
      <c r="B84" s="12" t="s">
        <v>477</v>
      </c>
      <c r="C84" s="10" t="s">
        <v>478</v>
      </c>
      <c r="D84" s="269">
        <v>36</v>
      </c>
      <c r="E84" s="269">
        <v>50</v>
      </c>
      <c r="F84" s="269" t="s">
        <v>286</v>
      </c>
      <c r="G84" s="281"/>
      <c r="H84" s="281"/>
      <c r="I84" s="281"/>
      <c r="J84" s="281"/>
      <c r="K84" s="281"/>
      <c r="L84" s="281"/>
      <c r="M84" s="281"/>
      <c r="N84" s="27"/>
      <c r="O84" s="227" t="s">
        <v>479</v>
      </c>
      <c r="P84" s="269">
        <v>50</v>
      </c>
      <c r="Q84" s="269" t="s">
        <v>97</v>
      </c>
      <c r="R84" s="232"/>
    </row>
    <row r="85" spans="1:18" s="1" customFormat="1" ht="41.25" customHeight="1">
      <c r="A85" s="231">
        <v>80</v>
      </c>
      <c r="B85" s="12" t="s">
        <v>480</v>
      </c>
      <c r="C85" s="10" t="s">
        <v>481</v>
      </c>
      <c r="D85" s="269">
        <v>42</v>
      </c>
      <c r="E85" s="269">
        <v>30</v>
      </c>
      <c r="F85" s="269" t="s">
        <v>286</v>
      </c>
      <c r="G85" s="281"/>
      <c r="H85" s="281"/>
      <c r="I85" s="281"/>
      <c r="J85" s="281"/>
      <c r="K85" s="281"/>
      <c r="L85" s="281"/>
      <c r="M85" s="281"/>
      <c r="N85" s="27"/>
      <c r="O85" s="227" t="s">
        <v>482</v>
      </c>
      <c r="P85" s="269">
        <v>80</v>
      </c>
      <c r="Q85" s="269" t="s">
        <v>97</v>
      </c>
      <c r="R85" s="232"/>
    </row>
    <row r="86" spans="1:18" s="1" customFormat="1" ht="42.75" customHeight="1">
      <c r="A86" s="231">
        <v>81</v>
      </c>
      <c r="B86" s="12" t="s">
        <v>483</v>
      </c>
      <c r="C86" s="10" t="s">
        <v>484</v>
      </c>
      <c r="D86" s="269">
        <v>40</v>
      </c>
      <c r="E86" s="269">
        <v>40</v>
      </c>
      <c r="F86" s="269" t="s">
        <v>286</v>
      </c>
      <c r="G86" s="281"/>
      <c r="H86" s="281"/>
      <c r="I86" s="281"/>
      <c r="J86" s="281"/>
      <c r="K86" s="281"/>
      <c r="L86" s="281"/>
      <c r="M86" s="281"/>
      <c r="N86" s="27"/>
      <c r="O86" s="269"/>
      <c r="P86" s="269"/>
      <c r="Q86" s="269"/>
      <c r="R86" s="232"/>
    </row>
    <row r="87" spans="1:18" s="1" customFormat="1" ht="42" customHeight="1">
      <c r="A87" s="231">
        <v>82</v>
      </c>
      <c r="B87" s="12" t="s">
        <v>485</v>
      </c>
      <c r="C87" s="10" t="s">
        <v>486</v>
      </c>
      <c r="D87" s="269">
        <v>27</v>
      </c>
      <c r="E87" s="269">
        <v>30</v>
      </c>
      <c r="F87" s="269"/>
      <c r="G87" s="281"/>
      <c r="H87" s="281"/>
      <c r="I87" s="281"/>
      <c r="J87" s="281"/>
      <c r="K87" s="281"/>
      <c r="L87" s="281"/>
      <c r="M87" s="281"/>
      <c r="N87" s="27"/>
      <c r="O87" s="269"/>
      <c r="P87" s="269"/>
      <c r="Q87" s="269"/>
      <c r="R87" s="232"/>
    </row>
    <row r="88" spans="1:18" s="1" customFormat="1" ht="42.75" customHeight="1">
      <c r="A88" s="231">
        <v>83</v>
      </c>
      <c r="B88" s="12" t="s">
        <v>487</v>
      </c>
      <c r="C88" s="10" t="s">
        <v>488</v>
      </c>
      <c r="D88" s="269">
        <v>43</v>
      </c>
      <c r="E88" s="269">
        <v>30</v>
      </c>
      <c r="F88" s="269" t="s">
        <v>286</v>
      </c>
      <c r="G88" s="285"/>
      <c r="H88" s="285"/>
      <c r="I88" s="285"/>
      <c r="J88" s="285"/>
      <c r="K88" s="285"/>
      <c r="L88" s="285"/>
      <c r="M88" s="285"/>
      <c r="N88" s="11"/>
      <c r="O88" s="9"/>
      <c r="P88" s="269"/>
      <c r="Q88" s="9"/>
      <c r="R88" s="232"/>
    </row>
    <row r="89" spans="1:18" s="1" customFormat="1" ht="30" customHeight="1">
      <c r="A89" s="231">
        <v>84</v>
      </c>
      <c r="B89" s="12" t="s">
        <v>489</v>
      </c>
      <c r="C89" s="10" t="s">
        <v>490</v>
      </c>
      <c r="D89" s="269">
        <v>17</v>
      </c>
      <c r="E89" s="269">
        <v>20</v>
      </c>
      <c r="F89" s="269"/>
      <c r="G89" s="281">
        <v>40000</v>
      </c>
      <c r="H89" s="281">
        <v>60000</v>
      </c>
      <c r="I89" s="281">
        <v>40000</v>
      </c>
      <c r="J89" s="281">
        <v>60000</v>
      </c>
      <c r="K89" s="281">
        <v>50000</v>
      </c>
      <c r="L89" s="281">
        <v>70000</v>
      </c>
      <c r="M89" s="281">
        <v>100000</v>
      </c>
      <c r="N89" s="27" t="s">
        <v>4674</v>
      </c>
      <c r="O89" s="227" t="s">
        <v>491</v>
      </c>
      <c r="P89" s="269">
        <v>160</v>
      </c>
      <c r="Q89" s="269" t="s">
        <v>336</v>
      </c>
      <c r="R89" s="232"/>
    </row>
    <row r="90" spans="1:18" s="1" customFormat="1" ht="30" customHeight="1">
      <c r="A90" s="231">
        <v>85</v>
      </c>
      <c r="B90" s="12" t="s">
        <v>492</v>
      </c>
      <c r="C90" s="10" t="s">
        <v>493</v>
      </c>
      <c r="D90" s="269">
        <v>14</v>
      </c>
      <c r="E90" s="269">
        <v>3</v>
      </c>
      <c r="F90" s="269" t="s">
        <v>286</v>
      </c>
      <c r="G90" s="281">
        <v>60000</v>
      </c>
      <c r="H90" s="281">
        <v>70000</v>
      </c>
      <c r="I90" s="281"/>
      <c r="J90" s="281"/>
      <c r="K90" s="281">
        <v>70000</v>
      </c>
      <c r="L90" s="281">
        <v>80000</v>
      </c>
      <c r="M90" s="281"/>
      <c r="N90" s="27" t="s">
        <v>4674</v>
      </c>
      <c r="O90" s="269"/>
      <c r="P90" s="269"/>
      <c r="Q90" s="269"/>
      <c r="R90" s="232"/>
    </row>
    <row r="91" spans="1:18" s="1" customFormat="1" ht="30" customHeight="1">
      <c r="A91" s="231">
        <v>86</v>
      </c>
      <c r="B91" s="350" t="s">
        <v>494</v>
      </c>
      <c r="C91" s="34" t="s">
        <v>495</v>
      </c>
      <c r="D91" s="35">
        <v>201</v>
      </c>
      <c r="E91" s="33">
        <v>201</v>
      </c>
      <c r="F91" s="269" t="s">
        <v>286</v>
      </c>
      <c r="G91" s="287"/>
      <c r="H91" s="288"/>
      <c r="I91" s="287"/>
      <c r="J91" s="288"/>
      <c r="K91" s="287"/>
      <c r="L91" s="288"/>
      <c r="M91" s="288"/>
      <c r="N91" s="270"/>
      <c r="O91" s="33"/>
      <c r="P91" s="33"/>
      <c r="Q91" s="33"/>
      <c r="R91" s="232"/>
    </row>
    <row r="92" spans="1:18" s="1" customFormat="1" ht="30" customHeight="1">
      <c r="A92" s="231">
        <v>87</v>
      </c>
      <c r="B92" s="81" t="s">
        <v>496</v>
      </c>
      <c r="C92" s="34" t="s">
        <v>497</v>
      </c>
      <c r="D92" s="35">
        <v>30</v>
      </c>
      <c r="E92" s="33">
        <v>30</v>
      </c>
      <c r="F92" s="269" t="s">
        <v>286</v>
      </c>
      <c r="G92" s="287"/>
      <c r="H92" s="288"/>
      <c r="I92" s="287"/>
      <c r="J92" s="288"/>
      <c r="K92" s="287"/>
      <c r="L92" s="288"/>
      <c r="M92" s="288"/>
      <c r="N92" s="270"/>
      <c r="O92" s="35" t="s">
        <v>498</v>
      </c>
      <c r="P92" s="33">
        <v>70</v>
      </c>
      <c r="Q92" s="33" t="s">
        <v>96</v>
      </c>
      <c r="R92" s="232"/>
    </row>
    <row r="93" spans="1:18" s="1" customFormat="1" ht="30" customHeight="1">
      <c r="A93" s="231">
        <v>88</v>
      </c>
      <c r="B93" s="36" t="s">
        <v>499</v>
      </c>
      <c r="C93" s="34" t="s">
        <v>500</v>
      </c>
      <c r="D93" s="35">
        <v>88</v>
      </c>
      <c r="E93" s="33">
        <v>8</v>
      </c>
      <c r="F93" s="269" t="s">
        <v>286</v>
      </c>
      <c r="G93" s="287"/>
      <c r="H93" s="287"/>
      <c r="I93" s="287"/>
      <c r="J93" s="287"/>
      <c r="K93" s="287"/>
      <c r="L93" s="287"/>
      <c r="M93" s="287"/>
      <c r="N93" s="33"/>
      <c r="O93" s="35" t="s">
        <v>501</v>
      </c>
      <c r="P93" s="33">
        <v>200</v>
      </c>
      <c r="Q93" s="33" t="s">
        <v>96</v>
      </c>
      <c r="R93" s="232"/>
    </row>
    <row r="94" spans="1:18" s="1" customFormat="1" ht="30" customHeight="1">
      <c r="A94" s="231">
        <v>89</v>
      </c>
      <c r="B94" s="36" t="s">
        <v>502</v>
      </c>
      <c r="C94" s="34" t="s">
        <v>503</v>
      </c>
      <c r="D94" s="35">
        <v>85</v>
      </c>
      <c r="E94" s="33">
        <v>32</v>
      </c>
      <c r="F94" s="269" t="s">
        <v>286</v>
      </c>
      <c r="G94" s="287"/>
      <c r="H94" s="288"/>
      <c r="I94" s="287"/>
      <c r="J94" s="288"/>
      <c r="K94" s="287"/>
      <c r="L94" s="288"/>
      <c r="M94" s="288"/>
      <c r="N94" s="270"/>
      <c r="O94" s="35" t="s">
        <v>504</v>
      </c>
      <c r="P94" s="33">
        <v>80</v>
      </c>
      <c r="Q94" s="33" t="s">
        <v>96</v>
      </c>
      <c r="R94" s="232"/>
    </row>
    <row r="95" spans="1:18" s="1" customFormat="1" ht="30" customHeight="1">
      <c r="A95" s="231">
        <v>90</v>
      </c>
      <c r="B95" s="36" t="s">
        <v>505</v>
      </c>
      <c r="C95" s="34" t="s">
        <v>506</v>
      </c>
      <c r="D95" s="35">
        <v>24</v>
      </c>
      <c r="E95" s="33"/>
      <c r="F95" s="269" t="s">
        <v>286</v>
      </c>
      <c r="G95" s="287">
        <v>50000</v>
      </c>
      <c r="H95" s="289" t="s">
        <v>4705</v>
      </c>
      <c r="I95" s="287">
        <v>50000</v>
      </c>
      <c r="J95" s="289" t="s">
        <v>4705</v>
      </c>
      <c r="K95" s="295">
        <v>60000</v>
      </c>
      <c r="L95" s="289" t="s">
        <v>4706</v>
      </c>
      <c r="M95" s="288"/>
      <c r="N95" s="270" t="s">
        <v>4675</v>
      </c>
      <c r="O95" s="33"/>
      <c r="P95" s="33"/>
      <c r="Q95" s="33"/>
      <c r="R95" s="232"/>
    </row>
    <row r="96" spans="1:18" s="1" customFormat="1" ht="30" customHeight="1">
      <c r="A96" s="231">
        <v>91</v>
      </c>
      <c r="B96" s="36" t="s">
        <v>507</v>
      </c>
      <c r="C96" s="34" t="s">
        <v>508</v>
      </c>
      <c r="D96" s="35">
        <v>13</v>
      </c>
      <c r="E96" s="33">
        <v>20</v>
      </c>
      <c r="F96" s="33"/>
      <c r="G96" s="287">
        <v>50000</v>
      </c>
      <c r="H96" s="289" t="s">
        <v>4679</v>
      </c>
      <c r="I96" s="287">
        <v>50000</v>
      </c>
      <c r="J96" s="289" t="s">
        <v>4679</v>
      </c>
      <c r="K96" s="287">
        <v>60000</v>
      </c>
      <c r="L96" s="289" t="s">
        <v>4707</v>
      </c>
      <c r="M96" s="288"/>
      <c r="N96" s="270" t="s">
        <v>4674</v>
      </c>
      <c r="O96" s="33"/>
      <c r="P96" s="33"/>
      <c r="Q96" s="33"/>
      <c r="R96" s="232"/>
    </row>
    <row r="97" spans="1:19" s="1" customFormat="1" ht="30" customHeight="1">
      <c r="A97" s="231">
        <v>92</v>
      </c>
      <c r="B97" s="81" t="s">
        <v>509</v>
      </c>
      <c r="C97" s="34" t="s">
        <v>510</v>
      </c>
      <c r="D97" s="33">
        <v>14</v>
      </c>
      <c r="E97" s="33"/>
      <c r="F97" s="33"/>
      <c r="G97" s="290">
        <v>40000</v>
      </c>
      <c r="H97" s="291">
        <v>40000</v>
      </c>
      <c r="I97" s="290"/>
      <c r="J97" s="291"/>
      <c r="K97" s="290">
        <v>50000</v>
      </c>
      <c r="L97" s="291">
        <v>50000</v>
      </c>
      <c r="M97" s="291"/>
      <c r="N97" s="270" t="s">
        <v>4674</v>
      </c>
      <c r="O97" s="35" t="s">
        <v>511</v>
      </c>
      <c r="P97" s="33">
        <v>80</v>
      </c>
      <c r="Q97" s="33" t="s">
        <v>512</v>
      </c>
      <c r="R97" s="232"/>
    </row>
    <row r="98" spans="1:19" s="1" customFormat="1" ht="30" customHeight="1" thickBot="1">
      <c r="A98" s="233">
        <v>93</v>
      </c>
      <c r="B98" s="351" t="s">
        <v>513</v>
      </c>
      <c r="C98" s="235" t="s">
        <v>514</v>
      </c>
      <c r="D98" s="234">
        <v>30</v>
      </c>
      <c r="E98" s="234"/>
      <c r="F98" s="236" t="s">
        <v>286</v>
      </c>
      <c r="G98" s="292">
        <v>60000</v>
      </c>
      <c r="H98" s="293">
        <v>70000</v>
      </c>
      <c r="I98" s="292"/>
      <c r="J98" s="293"/>
      <c r="K98" s="292"/>
      <c r="L98" s="293"/>
      <c r="M98" s="293"/>
      <c r="N98" s="280" t="s">
        <v>4678</v>
      </c>
      <c r="O98" s="234"/>
      <c r="P98" s="234"/>
      <c r="Q98" s="234"/>
      <c r="R98" s="279" t="s">
        <v>4708</v>
      </c>
    </row>
    <row r="99" spans="1:19" s="1" customFormat="1" ht="30" customHeight="1">
      <c r="R99" s="26"/>
      <c r="S99"/>
    </row>
    <row r="100" spans="1:19" s="1" customFormat="1" ht="30" customHeight="1">
      <c r="R100" s="26"/>
      <c r="S100"/>
    </row>
    <row r="101" spans="1:19" s="1" customFormat="1" ht="30" customHeight="1">
      <c r="R101" s="26"/>
      <c r="S101"/>
    </row>
    <row r="102" spans="1:19" s="1" customFormat="1" ht="30" customHeight="1">
      <c r="R102" s="26"/>
      <c r="S102"/>
    </row>
    <row r="103" spans="1:19" s="1" customFormat="1" ht="30" customHeight="1">
      <c r="R103" s="26"/>
      <c r="S103"/>
    </row>
    <row r="104" spans="1:19" ht="30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26"/>
    </row>
    <row r="105" spans="1:19" ht="30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26"/>
    </row>
    <row r="106" spans="1:19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26"/>
    </row>
    <row r="107" spans="1:19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9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9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9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9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56" spans="18:18">
      <c r="R156" s="1"/>
    </row>
    <row r="157" spans="18:18">
      <c r="R157" s="1"/>
    </row>
    <row r="158" spans="18:18">
      <c r="R158" s="1"/>
    </row>
    <row r="159" spans="18:18">
      <c r="R159" s="1"/>
    </row>
    <row r="160" spans="18:18">
      <c r="R160" s="1"/>
    </row>
    <row r="161" spans="18:18">
      <c r="R161" s="1"/>
    </row>
    <row r="162" spans="18:18">
      <c r="R162" s="1"/>
    </row>
    <row r="163" spans="18:18">
      <c r="R163" s="1"/>
    </row>
    <row r="164" spans="18:18">
      <c r="R164" s="1"/>
    </row>
    <row r="165" spans="18:18">
      <c r="R165" s="1"/>
    </row>
    <row r="166" spans="18:18">
      <c r="R166" s="1"/>
    </row>
    <row r="167" spans="18:18">
      <c r="R167" s="1"/>
    </row>
    <row r="168" spans="18:18">
      <c r="R168" s="1"/>
    </row>
    <row r="169" spans="18:18">
      <c r="R169" s="1"/>
    </row>
    <row r="170" spans="18:18">
      <c r="R170" s="1"/>
    </row>
    <row r="171" spans="18:18">
      <c r="R171" s="1"/>
    </row>
    <row r="172" spans="18:18">
      <c r="R172" s="1"/>
    </row>
  </sheetData>
  <mergeCells count="12">
    <mergeCell ref="R3:R4"/>
    <mergeCell ref="N3:N4"/>
    <mergeCell ref="A1:R1"/>
    <mergeCell ref="A3:A4"/>
    <mergeCell ref="B3:B4"/>
    <mergeCell ref="C3:C4"/>
    <mergeCell ref="E3:E4"/>
    <mergeCell ref="F3:F4"/>
    <mergeCell ref="G3:H3"/>
    <mergeCell ref="O3:Q3"/>
    <mergeCell ref="I3:J3"/>
    <mergeCell ref="K3:M3"/>
  </mergeCells>
  <phoneticPr fontId="2" type="noConversion"/>
  <pageMargins left="0.75" right="0.75" top="1" bottom="1" header="0.5" footer="0.5"/>
  <pageSetup paperSize="9" scale="6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3.5"/>
  <cols>
    <col min="1" max="1" width="4.5546875" customWidth="1"/>
    <col min="2" max="2" width="10.33203125" customWidth="1"/>
    <col min="3" max="3" width="23.6640625" customWidth="1"/>
    <col min="9" max="9" width="11.6640625" customWidth="1"/>
  </cols>
  <sheetData>
    <row r="1" spans="1:13" ht="40.5" customHeight="1">
      <c r="A1" s="399" t="s">
        <v>4655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</row>
    <row r="2" spans="1:13" ht="14.25" thickBot="1"/>
    <row r="3" spans="1:13" s="1" customFormat="1" ht="24" customHeight="1">
      <c r="A3" s="400" t="s">
        <v>0</v>
      </c>
      <c r="B3" s="402" t="s">
        <v>1</v>
      </c>
      <c r="C3" s="404" t="s">
        <v>2</v>
      </c>
      <c r="D3" s="275" t="s">
        <v>3</v>
      </c>
      <c r="E3" s="402" t="s">
        <v>27</v>
      </c>
      <c r="F3" s="402" t="s">
        <v>33</v>
      </c>
      <c r="G3" s="404" t="s">
        <v>4</v>
      </c>
      <c r="H3" s="404"/>
      <c r="I3" s="397" t="s">
        <v>4669</v>
      </c>
      <c r="J3" s="404" t="s">
        <v>5</v>
      </c>
      <c r="K3" s="404"/>
      <c r="L3" s="404"/>
      <c r="M3" s="395" t="s">
        <v>4709</v>
      </c>
    </row>
    <row r="4" spans="1:13" s="1" customFormat="1" ht="24">
      <c r="A4" s="401"/>
      <c r="B4" s="403"/>
      <c r="C4" s="403"/>
      <c r="D4" s="294" t="s">
        <v>26</v>
      </c>
      <c r="E4" s="403"/>
      <c r="F4" s="403"/>
      <c r="G4" s="277" t="s">
        <v>4710</v>
      </c>
      <c r="H4" s="277" t="s">
        <v>11</v>
      </c>
      <c r="I4" s="398"/>
      <c r="J4" s="276" t="s">
        <v>28</v>
      </c>
      <c r="K4" s="278" t="s">
        <v>6</v>
      </c>
      <c r="L4" s="278" t="s">
        <v>7</v>
      </c>
      <c r="M4" s="396"/>
    </row>
    <row r="5" spans="1:13" s="1" customFormat="1" ht="29.25" customHeight="1">
      <c r="A5" s="230"/>
      <c r="B5" s="225"/>
      <c r="C5" s="225"/>
      <c r="D5" s="269"/>
      <c r="E5" s="269"/>
      <c r="F5" s="226"/>
      <c r="G5" s="226"/>
      <c r="H5" s="226"/>
      <c r="I5" s="269"/>
      <c r="J5" s="2"/>
      <c r="K5" s="3"/>
      <c r="L5" s="3"/>
      <c r="M5" s="229"/>
    </row>
    <row r="6" spans="1:13" s="1" customFormat="1" ht="30" customHeight="1">
      <c r="A6" s="231">
        <v>1</v>
      </c>
      <c r="B6" s="18" t="s">
        <v>8</v>
      </c>
      <c r="C6" s="19" t="s">
        <v>9</v>
      </c>
      <c r="D6" s="20">
        <v>40</v>
      </c>
      <c r="E6" s="20">
        <v>20</v>
      </c>
      <c r="F6" s="20"/>
      <c r="G6" s="296" t="s">
        <v>4705</v>
      </c>
      <c r="H6" s="296" t="s">
        <v>4711</v>
      </c>
      <c r="I6" s="296"/>
      <c r="J6" s="18" t="s">
        <v>23</v>
      </c>
      <c r="K6" s="21" t="s">
        <v>16</v>
      </c>
      <c r="L6" s="17" t="s">
        <v>22</v>
      </c>
      <c r="M6" s="238"/>
    </row>
    <row r="7" spans="1:13" s="1" customFormat="1" ht="30" customHeight="1">
      <c r="A7" s="231">
        <v>2</v>
      </c>
      <c r="B7" s="2" t="s">
        <v>18</v>
      </c>
      <c r="C7" s="10" t="s">
        <v>13</v>
      </c>
      <c r="D7" s="226">
        <v>47</v>
      </c>
      <c r="E7" s="226">
        <v>40</v>
      </c>
      <c r="F7" s="226"/>
      <c r="G7" s="296" t="s">
        <v>4712</v>
      </c>
      <c r="H7" s="296" t="s">
        <v>4713</v>
      </c>
      <c r="I7" s="5"/>
      <c r="J7" s="2" t="s">
        <v>31</v>
      </c>
      <c r="K7" s="6" t="s">
        <v>32</v>
      </c>
      <c r="L7" s="3" t="s">
        <v>22</v>
      </c>
      <c r="M7" s="229"/>
    </row>
    <row r="8" spans="1:13" s="1" customFormat="1" ht="30" customHeight="1">
      <c r="A8" s="231">
        <v>3</v>
      </c>
      <c r="B8" s="2" t="s">
        <v>19</v>
      </c>
      <c r="C8" s="10" t="s">
        <v>14</v>
      </c>
      <c r="D8" s="226">
        <v>36</v>
      </c>
      <c r="E8" s="226">
        <v>25</v>
      </c>
      <c r="F8" s="226"/>
      <c r="G8" s="5">
        <v>60000</v>
      </c>
      <c r="H8" s="5">
        <v>65000</v>
      </c>
      <c r="I8" s="5"/>
      <c r="J8" s="2" t="s">
        <v>24</v>
      </c>
      <c r="K8" s="6" t="s">
        <v>21</v>
      </c>
      <c r="L8" s="3" t="s">
        <v>22</v>
      </c>
      <c r="M8" s="229"/>
    </row>
    <row r="9" spans="1:13" s="1" customFormat="1" ht="30" customHeight="1">
      <c r="A9" s="231">
        <v>4</v>
      </c>
      <c r="B9" s="2" t="s">
        <v>20</v>
      </c>
      <c r="C9" s="10" t="s">
        <v>15</v>
      </c>
      <c r="D9" s="226">
        <v>23</v>
      </c>
      <c r="E9" s="226">
        <v>6</v>
      </c>
      <c r="F9" s="226"/>
      <c r="G9" s="296" t="s">
        <v>4714</v>
      </c>
      <c r="H9" s="296" t="s">
        <v>4714</v>
      </c>
      <c r="I9" s="5"/>
      <c r="J9" s="2" t="s">
        <v>25</v>
      </c>
      <c r="K9" s="6" t="s">
        <v>12</v>
      </c>
      <c r="L9" s="3" t="s">
        <v>17</v>
      </c>
      <c r="M9" s="229"/>
    </row>
    <row r="10" spans="1:13" s="1" customFormat="1" ht="30" customHeight="1" thickBot="1">
      <c r="A10" s="233">
        <v>5</v>
      </c>
      <c r="B10" s="240" t="s">
        <v>30</v>
      </c>
      <c r="C10" s="241" t="s">
        <v>29</v>
      </c>
      <c r="D10" s="236">
        <v>19</v>
      </c>
      <c r="E10" s="239"/>
      <c r="F10" s="239"/>
      <c r="G10" s="242">
        <v>40000</v>
      </c>
      <c r="H10" s="242">
        <v>50000</v>
      </c>
      <c r="I10" s="242"/>
      <c r="J10" s="240" t="s">
        <v>24</v>
      </c>
      <c r="K10" s="243" t="s">
        <v>21</v>
      </c>
      <c r="L10" s="239" t="s">
        <v>22</v>
      </c>
      <c r="M10" s="244"/>
    </row>
  </sheetData>
  <mergeCells count="10">
    <mergeCell ref="M3:M4"/>
    <mergeCell ref="I3:I4"/>
    <mergeCell ref="A1:M1"/>
    <mergeCell ref="J3:L3"/>
    <mergeCell ref="A3:A4"/>
    <mergeCell ref="B3:B4"/>
    <mergeCell ref="C3:C4"/>
    <mergeCell ref="E3:E4"/>
    <mergeCell ref="F3:F4"/>
    <mergeCell ref="G3:H3"/>
  </mergeCells>
  <phoneticPr fontId="2" type="noConversion"/>
  <pageMargins left="0.7" right="0.7" top="0.75" bottom="0.75" header="0.3" footer="0.3"/>
  <pageSetup paperSize="9" scale="8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8"/>
  <sheetViews>
    <sheetView tabSelected="1" workbookViewId="0">
      <pane xSplit="2" ySplit="5" topLeftCell="C84" activePane="bottomRight" state="frozen"/>
      <selection pane="topRight" activeCell="C1" sqref="C1"/>
      <selection pane="bottomLeft" activeCell="A6" sqref="A6"/>
      <selection pane="bottomRight" activeCell="H37" sqref="H37"/>
    </sheetView>
  </sheetViews>
  <sheetFormatPr defaultRowHeight="13.5"/>
  <cols>
    <col min="1" max="1" width="6.21875" customWidth="1"/>
    <col min="2" max="2" width="15.77734375" customWidth="1"/>
    <col min="3" max="3" width="19.21875" customWidth="1"/>
    <col min="7" max="7" width="10.44140625" bestFit="1" customWidth="1"/>
    <col min="8" max="8" width="11.33203125" customWidth="1"/>
    <col min="9" max="9" width="15.6640625" customWidth="1"/>
    <col min="12" max="12" width="14.5546875" customWidth="1"/>
  </cols>
  <sheetData>
    <row r="1" spans="1:12" ht="40.5" customHeight="1">
      <c r="A1" s="399" t="s">
        <v>4660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</row>
    <row r="2" spans="1:12" ht="14.25" thickBot="1"/>
    <row r="3" spans="1:12" s="1" customFormat="1" ht="24" customHeight="1">
      <c r="A3" s="400" t="s">
        <v>0</v>
      </c>
      <c r="B3" s="402" t="s">
        <v>1</v>
      </c>
      <c r="C3" s="404" t="s">
        <v>4833</v>
      </c>
      <c r="D3" s="275" t="s">
        <v>3</v>
      </c>
      <c r="E3" s="402" t="s">
        <v>27</v>
      </c>
      <c r="F3" s="402" t="s">
        <v>33</v>
      </c>
      <c r="G3" s="404" t="s">
        <v>4</v>
      </c>
      <c r="H3" s="404"/>
      <c r="I3" s="404" t="s">
        <v>5</v>
      </c>
      <c r="J3" s="404"/>
      <c r="K3" s="404"/>
      <c r="L3" s="395" t="s">
        <v>4709</v>
      </c>
    </row>
    <row r="4" spans="1:12" s="1" customFormat="1" ht="24">
      <c r="A4" s="401"/>
      <c r="B4" s="403"/>
      <c r="C4" s="403"/>
      <c r="D4" s="294" t="s">
        <v>26</v>
      </c>
      <c r="E4" s="403"/>
      <c r="F4" s="403"/>
      <c r="G4" s="277" t="s">
        <v>10</v>
      </c>
      <c r="H4" s="277" t="s">
        <v>11</v>
      </c>
      <c r="I4" s="294" t="s">
        <v>28</v>
      </c>
      <c r="J4" s="278" t="s">
        <v>6</v>
      </c>
      <c r="K4" s="278" t="s">
        <v>7</v>
      </c>
      <c r="L4" s="396"/>
    </row>
    <row r="5" spans="1:12" s="1" customFormat="1" ht="29.25" customHeight="1">
      <c r="A5" s="268"/>
      <c r="B5" s="352"/>
      <c r="C5" s="267"/>
      <c r="D5" s="2"/>
      <c r="E5" s="2"/>
      <c r="F5" s="269"/>
      <c r="G5" s="269"/>
      <c r="H5" s="269"/>
      <c r="I5" s="2"/>
      <c r="J5" s="3"/>
      <c r="K5" s="3"/>
      <c r="L5" s="229"/>
    </row>
    <row r="6" spans="1:12" s="1" customFormat="1" ht="30" customHeight="1">
      <c r="A6" s="231">
        <v>1</v>
      </c>
      <c r="B6" s="222" t="s">
        <v>4374</v>
      </c>
      <c r="C6" s="222" t="s">
        <v>4375</v>
      </c>
      <c r="D6" s="221">
        <v>30</v>
      </c>
      <c r="E6" s="221">
        <v>5</v>
      </c>
      <c r="F6" s="221" t="s">
        <v>4072</v>
      </c>
      <c r="G6" s="223">
        <v>50000</v>
      </c>
      <c r="H6" s="223">
        <v>50000</v>
      </c>
      <c r="I6" s="177" t="s">
        <v>4730</v>
      </c>
      <c r="J6" s="177">
        <v>80</v>
      </c>
      <c r="K6" s="177" t="s">
        <v>4376</v>
      </c>
      <c r="L6" s="245"/>
    </row>
    <row r="7" spans="1:12" s="1" customFormat="1" ht="39.75" customHeight="1">
      <c r="A7" s="231">
        <v>2</v>
      </c>
      <c r="B7" s="222" t="s">
        <v>4377</v>
      </c>
      <c r="C7" s="222" t="s">
        <v>4378</v>
      </c>
      <c r="D7" s="221">
        <v>45</v>
      </c>
      <c r="E7" s="221">
        <v>25</v>
      </c>
      <c r="F7" s="221" t="s">
        <v>4072</v>
      </c>
      <c r="G7" s="297" t="s">
        <v>4715</v>
      </c>
      <c r="H7" s="297" t="s">
        <v>4715</v>
      </c>
      <c r="I7" s="177" t="s">
        <v>4379</v>
      </c>
      <c r="J7" s="177">
        <v>30</v>
      </c>
      <c r="K7" s="177" t="s">
        <v>3483</v>
      </c>
      <c r="L7" s="245"/>
    </row>
    <row r="8" spans="1:12" s="1" customFormat="1" ht="30" customHeight="1">
      <c r="A8" s="231">
        <v>3</v>
      </c>
      <c r="B8" s="222" t="s">
        <v>4380</v>
      </c>
      <c r="C8" s="222" t="s">
        <v>4381</v>
      </c>
      <c r="D8" s="221">
        <v>27</v>
      </c>
      <c r="E8" s="221">
        <v>0</v>
      </c>
      <c r="F8" s="221" t="s">
        <v>4072</v>
      </c>
      <c r="G8" s="223">
        <v>35000</v>
      </c>
      <c r="H8" s="223">
        <v>35000</v>
      </c>
      <c r="I8" s="177" t="s">
        <v>4379</v>
      </c>
      <c r="J8" s="177">
        <v>30</v>
      </c>
      <c r="K8" s="177" t="s">
        <v>3483</v>
      </c>
      <c r="L8" s="245"/>
    </row>
    <row r="9" spans="1:12" s="1" customFormat="1" ht="30" customHeight="1">
      <c r="A9" s="231">
        <v>4</v>
      </c>
      <c r="B9" s="222" t="s">
        <v>4382</v>
      </c>
      <c r="C9" s="222" t="s">
        <v>4383</v>
      </c>
      <c r="D9" s="221">
        <v>19</v>
      </c>
      <c r="E9" s="221">
        <v>8</v>
      </c>
      <c r="F9" s="221" t="s">
        <v>4384</v>
      </c>
      <c r="G9" s="223">
        <v>40000</v>
      </c>
      <c r="H9" s="223">
        <v>40000</v>
      </c>
      <c r="I9" s="177" t="s">
        <v>4379</v>
      </c>
      <c r="J9" s="177">
        <v>30</v>
      </c>
      <c r="K9" s="177" t="s">
        <v>3483</v>
      </c>
      <c r="L9" s="245"/>
    </row>
    <row r="10" spans="1:12" s="1" customFormat="1" ht="30" customHeight="1">
      <c r="A10" s="231">
        <v>5</v>
      </c>
      <c r="B10" s="222" t="s">
        <v>4385</v>
      </c>
      <c r="C10" s="222" t="s">
        <v>4386</v>
      </c>
      <c r="D10" s="221">
        <v>19</v>
      </c>
      <c r="E10" s="221">
        <v>2</v>
      </c>
      <c r="F10" s="221" t="s">
        <v>4384</v>
      </c>
      <c r="G10" s="223">
        <v>35000</v>
      </c>
      <c r="H10" s="223">
        <v>35000</v>
      </c>
      <c r="I10" s="177" t="s">
        <v>4730</v>
      </c>
      <c r="J10" s="177">
        <v>80</v>
      </c>
      <c r="K10" s="177" t="s">
        <v>4376</v>
      </c>
      <c r="L10" s="245"/>
    </row>
    <row r="11" spans="1:12" s="1" customFormat="1" ht="30" customHeight="1">
      <c r="A11" s="231">
        <v>6</v>
      </c>
      <c r="B11" s="222" t="s">
        <v>4387</v>
      </c>
      <c r="C11" s="222" t="s">
        <v>4388</v>
      </c>
      <c r="D11" s="221">
        <v>20</v>
      </c>
      <c r="E11" s="221">
        <v>0</v>
      </c>
      <c r="F11" s="221" t="s">
        <v>4389</v>
      </c>
      <c r="G11" s="223">
        <v>65000</v>
      </c>
      <c r="H11" s="223">
        <v>75000</v>
      </c>
      <c r="I11" s="177" t="s">
        <v>4730</v>
      </c>
      <c r="J11" s="177">
        <v>80</v>
      </c>
      <c r="K11" s="177" t="s">
        <v>4376</v>
      </c>
      <c r="L11" s="246"/>
    </row>
    <row r="12" spans="1:12" s="1" customFormat="1" ht="30" customHeight="1">
      <c r="A12" s="231">
        <v>7</v>
      </c>
      <c r="B12" s="222" t="s">
        <v>4390</v>
      </c>
      <c r="C12" s="222" t="s">
        <v>4391</v>
      </c>
      <c r="D12" s="221">
        <v>23</v>
      </c>
      <c r="E12" s="221">
        <v>0</v>
      </c>
      <c r="F12" s="221" t="s">
        <v>4072</v>
      </c>
      <c r="G12" s="223">
        <v>50000</v>
      </c>
      <c r="H12" s="223">
        <v>60000</v>
      </c>
      <c r="I12" s="177" t="s">
        <v>4730</v>
      </c>
      <c r="J12" s="177">
        <v>80</v>
      </c>
      <c r="K12" s="177" t="s">
        <v>4376</v>
      </c>
      <c r="L12" s="245"/>
    </row>
    <row r="13" spans="1:12" s="1" customFormat="1" ht="45.75" customHeight="1">
      <c r="A13" s="231">
        <v>8</v>
      </c>
      <c r="B13" s="222" t="s">
        <v>4392</v>
      </c>
      <c r="C13" s="222" t="s">
        <v>4393</v>
      </c>
      <c r="D13" s="221">
        <v>20</v>
      </c>
      <c r="E13" s="221">
        <v>8</v>
      </c>
      <c r="F13" s="221" t="s">
        <v>4384</v>
      </c>
      <c r="G13" s="223">
        <v>40000</v>
      </c>
      <c r="H13" s="223">
        <v>70000</v>
      </c>
      <c r="I13" s="177" t="s">
        <v>4744</v>
      </c>
      <c r="J13" s="177" t="s">
        <v>4394</v>
      </c>
      <c r="K13" s="177" t="s">
        <v>3499</v>
      </c>
      <c r="L13" s="245"/>
    </row>
    <row r="14" spans="1:12" s="1" customFormat="1" ht="30" customHeight="1">
      <c r="A14" s="231">
        <v>9</v>
      </c>
      <c r="B14" s="222" t="s">
        <v>4395</v>
      </c>
      <c r="C14" s="222" t="s">
        <v>4396</v>
      </c>
      <c r="D14" s="221">
        <v>30</v>
      </c>
      <c r="E14" s="221">
        <v>20</v>
      </c>
      <c r="F14" s="221" t="s">
        <v>4072</v>
      </c>
      <c r="G14" s="223">
        <v>60000</v>
      </c>
      <c r="H14" s="223">
        <v>60000</v>
      </c>
      <c r="I14" s="177" t="s">
        <v>4730</v>
      </c>
      <c r="J14" s="177">
        <v>80</v>
      </c>
      <c r="K14" s="177" t="s">
        <v>4376</v>
      </c>
      <c r="L14" s="245"/>
    </row>
    <row r="15" spans="1:12" s="1" customFormat="1" ht="37.5" customHeight="1">
      <c r="A15" s="231">
        <v>10</v>
      </c>
      <c r="B15" s="222" t="s">
        <v>4397</v>
      </c>
      <c r="C15" s="222" t="s">
        <v>4398</v>
      </c>
      <c r="D15" s="221">
        <v>16</v>
      </c>
      <c r="E15" s="221">
        <v>8</v>
      </c>
      <c r="F15" s="221" t="s">
        <v>4384</v>
      </c>
      <c r="G15" s="223">
        <v>20000</v>
      </c>
      <c r="H15" s="223">
        <v>25000</v>
      </c>
      <c r="I15" s="177" t="s">
        <v>4731</v>
      </c>
      <c r="J15" s="177" t="s">
        <v>4399</v>
      </c>
      <c r="K15" s="177" t="s">
        <v>4400</v>
      </c>
      <c r="L15" s="245"/>
    </row>
    <row r="16" spans="1:12" s="1" customFormat="1" ht="59.25" customHeight="1">
      <c r="A16" s="231">
        <v>11</v>
      </c>
      <c r="B16" s="222" t="s">
        <v>4401</v>
      </c>
      <c r="C16" s="222" t="s">
        <v>4402</v>
      </c>
      <c r="D16" s="221">
        <v>30</v>
      </c>
      <c r="E16" s="221">
        <v>12</v>
      </c>
      <c r="F16" s="221" t="s">
        <v>4072</v>
      </c>
      <c r="G16" s="223">
        <v>40000</v>
      </c>
      <c r="H16" s="223">
        <v>50000</v>
      </c>
      <c r="I16" s="177" t="s">
        <v>4732</v>
      </c>
      <c r="J16" s="177" t="s">
        <v>4399</v>
      </c>
      <c r="K16" s="177" t="s">
        <v>4400</v>
      </c>
      <c r="L16" s="245"/>
    </row>
    <row r="17" spans="1:12" s="1" customFormat="1" ht="59.25" customHeight="1">
      <c r="A17" s="231">
        <v>12</v>
      </c>
      <c r="B17" s="222" t="s">
        <v>4403</v>
      </c>
      <c r="C17" s="222" t="s">
        <v>4404</v>
      </c>
      <c r="D17" s="221">
        <v>19</v>
      </c>
      <c r="E17" s="221">
        <v>4</v>
      </c>
      <c r="F17" s="221" t="s">
        <v>4384</v>
      </c>
      <c r="G17" s="223">
        <v>40000</v>
      </c>
      <c r="H17" s="223">
        <v>40000</v>
      </c>
      <c r="I17" s="177" t="s">
        <v>4744</v>
      </c>
      <c r="J17" s="177" t="s">
        <v>4394</v>
      </c>
      <c r="K17" s="177" t="s">
        <v>3499</v>
      </c>
      <c r="L17" s="245"/>
    </row>
    <row r="18" spans="1:12" s="1" customFormat="1" ht="59.25" customHeight="1">
      <c r="A18" s="231">
        <v>13</v>
      </c>
      <c r="B18" s="222" t="s">
        <v>4405</v>
      </c>
      <c r="C18" s="222" t="s">
        <v>4406</v>
      </c>
      <c r="D18" s="221">
        <v>35</v>
      </c>
      <c r="E18" s="221">
        <v>15</v>
      </c>
      <c r="F18" s="221" t="s">
        <v>4072</v>
      </c>
      <c r="G18" s="223">
        <v>77000</v>
      </c>
      <c r="H18" s="223">
        <v>88000</v>
      </c>
      <c r="I18" s="177" t="s">
        <v>4744</v>
      </c>
      <c r="J18" s="177" t="s">
        <v>4394</v>
      </c>
      <c r="K18" s="177" t="s">
        <v>3499</v>
      </c>
      <c r="L18" s="245"/>
    </row>
    <row r="19" spans="1:12" s="1" customFormat="1" ht="59.25" customHeight="1">
      <c r="A19" s="231">
        <v>14</v>
      </c>
      <c r="B19" s="222" t="s">
        <v>4407</v>
      </c>
      <c r="C19" s="222" t="s">
        <v>4408</v>
      </c>
      <c r="D19" s="221">
        <v>36</v>
      </c>
      <c r="E19" s="221">
        <v>30</v>
      </c>
      <c r="F19" s="221" t="s">
        <v>4072</v>
      </c>
      <c r="G19" s="223">
        <v>70000</v>
      </c>
      <c r="H19" s="223">
        <v>80000</v>
      </c>
      <c r="I19" s="177" t="s">
        <v>4744</v>
      </c>
      <c r="J19" s="177" t="s">
        <v>4394</v>
      </c>
      <c r="K19" s="177" t="s">
        <v>3499</v>
      </c>
      <c r="L19" s="245"/>
    </row>
    <row r="20" spans="1:12" s="1" customFormat="1" ht="59.25" customHeight="1">
      <c r="A20" s="231">
        <v>15</v>
      </c>
      <c r="B20" s="222" t="s">
        <v>4409</v>
      </c>
      <c r="C20" s="222" t="s">
        <v>4410</v>
      </c>
      <c r="D20" s="221">
        <v>15</v>
      </c>
      <c r="E20" s="221">
        <v>6</v>
      </c>
      <c r="F20" s="221" t="s">
        <v>4384</v>
      </c>
      <c r="G20" s="223">
        <v>40000</v>
      </c>
      <c r="H20" s="223">
        <v>40000</v>
      </c>
      <c r="I20" s="177" t="s">
        <v>4745</v>
      </c>
      <c r="J20" s="177" t="s">
        <v>4394</v>
      </c>
      <c r="K20" s="177" t="s">
        <v>3499</v>
      </c>
      <c r="L20" s="245"/>
    </row>
    <row r="21" spans="1:12" s="1" customFormat="1" ht="59.25" customHeight="1">
      <c r="A21" s="231">
        <v>16</v>
      </c>
      <c r="B21" s="222" t="s">
        <v>4411</v>
      </c>
      <c r="C21" s="222" t="s">
        <v>4412</v>
      </c>
      <c r="D21" s="221">
        <v>23</v>
      </c>
      <c r="E21" s="221">
        <v>5</v>
      </c>
      <c r="F21" s="221" t="s">
        <v>4384</v>
      </c>
      <c r="G21" s="223">
        <v>45000</v>
      </c>
      <c r="H21" s="223">
        <v>45000</v>
      </c>
      <c r="I21" s="177" t="s">
        <v>4731</v>
      </c>
      <c r="J21" s="177" t="s">
        <v>4399</v>
      </c>
      <c r="K21" s="177" t="s">
        <v>4400</v>
      </c>
      <c r="L21" s="245"/>
    </row>
    <row r="22" spans="1:12" s="1" customFormat="1" ht="59.25" customHeight="1">
      <c r="A22" s="231">
        <v>17</v>
      </c>
      <c r="B22" s="222" t="s">
        <v>4413</v>
      </c>
      <c r="C22" s="222" t="s">
        <v>4414</v>
      </c>
      <c r="D22" s="221">
        <v>24</v>
      </c>
      <c r="E22" s="221">
        <v>12</v>
      </c>
      <c r="F22" s="221" t="s">
        <v>4072</v>
      </c>
      <c r="G22" s="223">
        <v>40000</v>
      </c>
      <c r="H22" s="223">
        <v>40000</v>
      </c>
      <c r="I22" s="177" t="s">
        <v>4731</v>
      </c>
      <c r="J22" s="177" t="s">
        <v>4399</v>
      </c>
      <c r="K22" s="177" t="s">
        <v>4400</v>
      </c>
      <c r="L22" s="245"/>
    </row>
    <row r="23" spans="1:12" s="1" customFormat="1" ht="59.25" customHeight="1">
      <c r="A23" s="231">
        <v>18</v>
      </c>
      <c r="B23" s="222" t="s">
        <v>4415</v>
      </c>
      <c r="C23" s="222" t="s">
        <v>4416</v>
      </c>
      <c r="D23" s="221">
        <v>43</v>
      </c>
      <c r="E23" s="221">
        <v>30</v>
      </c>
      <c r="F23" s="221" t="s">
        <v>4072</v>
      </c>
      <c r="G23" s="223">
        <v>60000</v>
      </c>
      <c r="H23" s="223">
        <v>60000</v>
      </c>
      <c r="I23" s="177" t="s">
        <v>4731</v>
      </c>
      <c r="J23" s="177" t="s">
        <v>4399</v>
      </c>
      <c r="K23" s="177" t="s">
        <v>4400</v>
      </c>
      <c r="L23" s="245"/>
    </row>
    <row r="24" spans="1:12" s="1" customFormat="1" ht="59.25" customHeight="1">
      <c r="A24" s="231">
        <v>19</v>
      </c>
      <c r="B24" s="222" t="s">
        <v>4417</v>
      </c>
      <c r="C24" s="222" t="s">
        <v>4418</v>
      </c>
      <c r="D24" s="221">
        <v>32</v>
      </c>
      <c r="E24" s="221">
        <v>8</v>
      </c>
      <c r="F24" s="221" t="s">
        <v>4072</v>
      </c>
      <c r="G24" s="223">
        <v>40000</v>
      </c>
      <c r="H24" s="223">
        <v>40000</v>
      </c>
      <c r="I24" s="177" t="s">
        <v>4731</v>
      </c>
      <c r="J24" s="177" t="s">
        <v>4399</v>
      </c>
      <c r="K24" s="177" t="s">
        <v>4400</v>
      </c>
      <c r="L24" s="245"/>
    </row>
    <row r="25" spans="1:12" s="1" customFormat="1" ht="59.25" customHeight="1">
      <c r="A25" s="231">
        <v>20</v>
      </c>
      <c r="B25" s="222" t="s">
        <v>4419</v>
      </c>
      <c r="C25" s="222" t="s">
        <v>4420</v>
      </c>
      <c r="D25" s="221">
        <v>17</v>
      </c>
      <c r="E25" s="221">
        <v>0</v>
      </c>
      <c r="F25" s="221" t="s">
        <v>4384</v>
      </c>
      <c r="G25" s="223">
        <v>60000</v>
      </c>
      <c r="H25" s="223">
        <v>70000</v>
      </c>
      <c r="I25" s="177" t="s">
        <v>4733</v>
      </c>
      <c r="J25" s="177">
        <v>140</v>
      </c>
      <c r="K25" s="177" t="s">
        <v>3486</v>
      </c>
      <c r="L25" s="245"/>
    </row>
    <row r="26" spans="1:12" s="1" customFormat="1" ht="59.25" customHeight="1">
      <c r="A26" s="231">
        <v>21</v>
      </c>
      <c r="B26" s="222" t="s">
        <v>4421</v>
      </c>
      <c r="C26" s="222" t="s">
        <v>4422</v>
      </c>
      <c r="D26" s="221">
        <v>27</v>
      </c>
      <c r="E26" s="221">
        <v>4</v>
      </c>
      <c r="F26" s="221" t="s">
        <v>4072</v>
      </c>
      <c r="G26" s="223">
        <v>50000</v>
      </c>
      <c r="H26" s="223">
        <v>50000</v>
      </c>
      <c r="I26" s="177" t="s">
        <v>4731</v>
      </c>
      <c r="J26" s="177" t="s">
        <v>4399</v>
      </c>
      <c r="K26" s="177" t="s">
        <v>4400</v>
      </c>
      <c r="L26" s="245"/>
    </row>
    <row r="27" spans="1:12" s="1" customFormat="1" ht="30" customHeight="1">
      <c r="A27" s="231">
        <v>22</v>
      </c>
      <c r="B27" s="222" t="s">
        <v>4423</v>
      </c>
      <c r="C27" s="222" t="s">
        <v>4424</v>
      </c>
      <c r="D27" s="221">
        <v>17</v>
      </c>
      <c r="E27" s="221">
        <v>0</v>
      </c>
      <c r="F27" s="221" t="s">
        <v>4384</v>
      </c>
      <c r="G27" s="223">
        <v>40000</v>
      </c>
      <c r="H27" s="223">
        <v>40000</v>
      </c>
      <c r="I27" s="177" t="s">
        <v>4734</v>
      </c>
      <c r="J27" s="177">
        <v>80</v>
      </c>
      <c r="K27" s="177" t="s">
        <v>4376</v>
      </c>
      <c r="L27" s="245"/>
    </row>
    <row r="28" spans="1:12" s="1" customFormat="1" ht="30" customHeight="1">
      <c r="A28" s="231">
        <v>23</v>
      </c>
      <c r="B28" s="222" t="s">
        <v>4425</v>
      </c>
      <c r="C28" s="222" t="s">
        <v>4426</v>
      </c>
      <c r="D28" s="213">
        <v>28</v>
      </c>
      <c r="E28" s="213">
        <v>15</v>
      </c>
      <c r="F28" s="213" t="s">
        <v>4389</v>
      </c>
      <c r="G28" s="224">
        <v>55000</v>
      </c>
      <c r="H28" s="224">
        <v>55000</v>
      </c>
      <c r="I28" s="213" t="s">
        <v>4427</v>
      </c>
      <c r="J28" s="213">
        <v>30</v>
      </c>
      <c r="K28" s="213" t="s">
        <v>4428</v>
      </c>
      <c r="L28" s="246"/>
    </row>
    <row r="29" spans="1:12" s="1" customFormat="1" ht="48.75" customHeight="1">
      <c r="A29" s="231">
        <v>24</v>
      </c>
      <c r="B29" s="222" t="s">
        <v>4429</v>
      </c>
      <c r="C29" s="222" t="s">
        <v>4430</v>
      </c>
      <c r="D29" s="221">
        <v>22</v>
      </c>
      <c r="E29" s="221">
        <v>4</v>
      </c>
      <c r="F29" s="221" t="s">
        <v>4384</v>
      </c>
      <c r="G29" s="223">
        <v>50000</v>
      </c>
      <c r="H29" s="223">
        <v>50000</v>
      </c>
      <c r="I29" s="177" t="s">
        <v>4746</v>
      </c>
      <c r="J29" s="177" t="s">
        <v>4431</v>
      </c>
      <c r="K29" s="177" t="s">
        <v>4432</v>
      </c>
      <c r="L29" s="245"/>
    </row>
    <row r="30" spans="1:12" s="1" customFormat="1" ht="40.5" customHeight="1">
      <c r="A30" s="231">
        <v>25</v>
      </c>
      <c r="B30" s="378" t="s">
        <v>4433</v>
      </c>
      <c r="C30" s="7" t="s">
        <v>4434</v>
      </c>
      <c r="D30" s="38">
        <v>50</v>
      </c>
      <c r="E30" s="38">
        <v>20</v>
      </c>
      <c r="F30" s="38" t="s">
        <v>4435</v>
      </c>
      <c r="G30" s="298" t="s">
        <v>4716</v>
      </c>
      <c r="H30" s="298" t="s">
        <v>4717</v>
      </c>
      <c r="I30" s="7" t="s">
        <v>4747</v>
      </c>
      <c r="J30" s="7">
        <v>150</v>
      </c>
      <c r="K30" s="7" t="s">
        <v>4436</v>
      </c>
      <c r="L30" s="247"/>
    </row>
    <row r="31" spans="1:12" s="1" customFormat="1" ht="30" customHeight="1">
      <c r="A31" s="231">
        <v>26</v>
      </c>
      <c r="B31" s="222" t="s">
        <v>4437</v>
      </c>
      <c r="C31" s="222" t="s">
        <v>4438</v>
      </c>
      <c r="D31" s="221">
        <v>10</v>
      </c>
      <c r="E31" s="221">
        <v>11</v>
      </c>
      <c r="F31" s="221" t="s">
        <v>4384</v>
      </c>
      <c r="G31" s="298">
        <v>65000</v>
      </c>
      <c r="H31" s="298">
        <v>65000</v>
      </c>
      <c r="I31" s="177" t="s">
        <v>4748</v>
      </c>
      <c r="J31" s="177">
        <v>50</v>
      </c>
      <c r="K31" s="177" t="s">
        <v>515</v>
      </c>
      <c r="L31" s="245"/>
    </row>
    <row r="32" spans="1:12" s="1" customFormat="1" ht="30" customHeight="1">
      <c r="A32" s="231">
        <v>27</v>
      </c>
      <c r="B32" s="222" t="s">
        <v>4439</v>
      </c>
      <c r="C32" s="222" t="s">
        <v>4440</v>
      </c>
      <c r="D32" s="221">
        <v>27</v>
      </c>
      <c r="E32" s="221">
        <v>11</v>
      </c>
      <c r="F32" s="221" t="s">
        <v>4072</v>
      </c>
      <c r="G32" s="298" t="s">
        <v>4718</v>
      </c>
      <c r="H32" s="298" t="s">
        <v>4718</v>
      </c>
      <c r="I32" s="177" t="s">
        <v>4748</v>
      </c>
      <c r="J32" s="177">
        <v>50</v>
      </c>
      <c r="K32" s="177" t="s">
        <v>515</v>
      </c>
      <c r="L32" s="245"/>
    </row>
    <row r="33" spans="1:12" s="1" customFormat="1" ht="30" customHeight="1">
      <c r="A33" s="231">
        <v>28</v>
      </c>
      <c r="B33" s="222" t="s">
        <v>4441</v>
      </c>
      <c r="C33" s="222" t="s">
        <v>4442</v>
      </c>
      <c r="D33" s="221">
        <v>27</v>
      </c>
      <c r="E33" s="221">
        <v>26</v>
      </c>
      <c r="F33" s="221" t="s">
        <v>4072</v>
      </c>
      <c r="G33" s="298" t="s">
        <v>4718</v>
      </c>
      <c r="H33" s="298" t="s">
        <v>4718</v>
      </c>
      <c r="I33" s="177" t="s">
        <v>4748</v>
      </c>
      <c r="J33" s="177">
        <v>50</v>
      </c>
      <c r="K33" s="177" t="s">
        <v>515</v>
      </c>
      <c r="L33" s="245"/>
    </row>
    <row r="34" spans="1:12" s="1" customFormat="1" ht="30" customHeight="1">
      <c r="A34" s="231">
        <v>29</v>
      </c>
      <c r="B34" s="222" t="s">
        <v>4443</v>
      </c>
      <c r="C34" s="222" t="s">
        <v>4444</v>
      </c>
      <c r="D34" s="221">
        <v>20</v>
      </c>
      <c r="E34" s="221">
        <v>20</v>
      </c>
      <c r="F34" s="221" t="s">
        <v>4384</v>
      </c>
      <c r="G34" s="223">
        <v>50000</v>
      </c>
      <c r="H34" s="223">
        <v>50000</v>
      </c>
      <c r="I34" s="177" t="s">
        <v>4748</v>
      </c>
      <c r="J34" s="177">
        <v>50</v>
      </c>
      <c r="K34" s="177" t="s">
        <v>515</v>
      </c>
      <c r="L34" s="245"/>
    </row>
    <row r="35" spans="1:12" s="1" customFormat="1" ht="30" customHeight="1">
      <c r="A35" s="231">
        <v>30</v>
      </c>
      <c r="B35" s="222" t="s">
        <v>4445</v>
      </c>
      <c r="C35" s="222" t="s">
        <v>4446</v>
      </c>
      <c r="D35" s="221">
        <v>24</v>
      </c>
      <c r="E35" s="221">
        <v>15</v>
      </c>
      <c r="F35" s="221" t="s">
        <v>4072</v>
      </c>
      <c r="G35" s="298" t="s">
        <v>4719</v>
      </c>
      <c r="H35" s="298" t="s">
        <v>4720</v>
      </c>
      <c r="I35" s="177" t="s">
        <v>4748</v>
      </c>
      <c r="J35" s="177">
        <v>50</v>
      </c>
      <c r="K35" s="177" t="s">
        <v>515</v>
      </c>
      <c r="L35" s="245"/>
    </row>
    <row r="36" spans="1:12" s="1" customFormat="1" ht="30" customHeight="1">
      <c r="A36" s="231">
        <v>31</v>
      </c>
      <c r="B36" s="222" t="s">
        <v>4447</v>
      </c>
      <c r="C36" s="222" t="s">
        <v>4448</v>
      </c>
      <c r="D36" s="221">
        <v>28</v>
      </c>
      <c r="E36" s="221">
        <v>20</v>
      </c>
      <c r="F36" s="221" t="s">
        <v>4072</v>
      </c>
      <c r="G36" s="223">
        <v>80000</v>
      </c>
      <c r="H36" s="223">
        <v>80000</v>
      </c>
      <c r="I36" s="177" t="s">
        <v>4748</v>
      </c>
      <c r="J36" s="177">
        <v>50</v>
      </c>
      <c r="K36" s="177" t="s">
        <v>515</v>
      </c>
      <c r="L36" s="245"/>
    </row>
    <row r="37" spans="1:12" s="1" customFormat="1" ht="30" customHeight="1">
      <c r="A37" s="231">
        <v>32</v>
      </c>
      <c r="B37" s="222" t="s">
        <v>4449</v>
      </c>
      <c r="C37" s="222" t="s">
        <v>4450</v>
      </c>
      <c r="D37" s="221">
        <v>29</v>
      </c>
      <c r="E37" s="221">
        <v>20</v>
      </c>
      <c r="F37" s="221" t="s">
        <v>4072</v>
      </c>
      <c r="G37" s="298" t="s">
        <v>4845</v>
      </c>
      <c r="H37" s="298" t="s">
        <v>4845</v>
      </c>
      <c r="I37" s="177" t="s">
        <v>4748</v>
      </c>
      <c r="J37" s="177">
        <v>50</v>
      </c>
      <c r="K37" s="177" t="s">
        <v>515</v>
      </c>
      <c r="L37" s="245"/>
    </row>
    <row r="38" spans="1:12" s="1" customFormat="1" ht="30" customHeight="1">
      <c r="A38" s="231">
        <v>33</v>
      </c>
      <c r="B38" s="222" t="s">
        <v>4451</v>
      </c>
      <c r="C38" s="222" t="s">
        <v>4452</v>
      </c>
      <c r="D38" s="221">
        <v>36</v>
      </c>
      <c r="E38" s="221">
        <v>20</v>
      </c>
      <c r="F38" s="221" t="s">
        <v>4072</v>
      </c>
      <c r="G38" s="298" t="s">
        <v>4721</v>
      </c>
      <c r="H38" s="298" t="s">
        <v>4721</v>
      </c>
      <c r="I38" s="177" t="s">
        <v>4748</v>
      </c>
      <c r="J38" s="177">
        <v>50</v>
      </c>
      <c r="K38" s="177" t="s">
        <v>515</v>
      </c>
      <c r="L38" s="245"/>
    </row>
    <row r="39" spans="1:12" s="1" customFormat="1" ht="57" customHeight="1">
      <c r="A39" s="231">
        <v>34</v>
      </c>
      <c r="B39" s="222" t="s">
        <v>4453</v>
      </c>
      <c r="C39" s="222" t="s">
        <v>4454</v>
      </c>
      <c r="D39" s="221">
        <v>32</v>
      </c>
      <c r="E39" s="221">
        <v>10</v>
      </c>
      <c r="F39" s="221" t="s">
        <v>4072</v>
      </c>
      <c r="G39" s="223">
        <v>65000</v>
      </c>
      <c r="H39" s="223">
        <v>70000</v>
      </c>
      <c r="I39" s="177" t="s">
        <v>4744</v>
      </c>
      <c r="J39" s="177" t="s">
        <v>4394</v>
      </c>
      <c r="K39" s="177" t="s">
        <v>3499</v>
      </c>
      <c r="L39" s="245"/>
    </row>
    <row r="40" spans="1:12" s="1" customFormat="1" ht="57" customHeight="1">
      <c r="A40" s="231">
        <v>35</v>
      </c>
      <c r="B40" s="222" t="s">
        <v>4455</v>
      </c>
      <c r="C40" s="222" t="s">
        <v>4456</v>
      </c>
      <c r="D40" s="221">
        <v>32</v>
      </c>
      <c r="E40" s="221">
        <v>10</v>
      </c>
      <c r="F40" s="221" t="s">
        <v>4072</v>
      </c>
      <c r="G40" s="223">
        <v>80000</v>
      </c>
      <c r="H40" s="223">
        <v>80000</v>
      </c>
      <c r="I40" s="177" t="s">
        <v>4748</v>
      </c>
      <c r="J40" s="177">
        <v>50</v>
      </c>
      <c r="K40" s="177" t="s">
        <v>515</v>
      </c>
      <c r="L40" s="245"/>
    </row>
    <row r="41" spans="1:12" s="1" customFormat="1" ht="57" customHeight="1">
      <c r="A41" s="231">
        <v>36</v>
      </c>
      <c r="B41" s="222" t="s">
        <v>4457</v>
      </c>
      <c r="C41" s="222" t="s">
        <v>4458</v>
      </c>
      <c r="D41" s="221">
        <v>26</v>
      </c>
      <c r="E41" s="221">
        <v>10</v>
      </c>
      <c r="F41" s="221" t="s">
        <v>4072</v>
      </c>
      <c r="G41" s="298" t="s">
        <v>4695</v>
      </c>
      <c r="H41" s="298" t="s">
        <v>4722</v>
      </c>
      <c r="I41" s="177" t="s">
        <v>4746</v>
      </c>
      <c r="J41" s="177" t="s">
        <v>4431</v>
      </c>
      <c r="K41" s="177" t="s">
        <v>4432</v>
      </c>
      <c r="L41" s="245"/>
    </row>
    <row r="42" spans="1:12" s="1" customFormat="1" ht="57" customHeight="1">
      <c r="A42" s="231">
        <v>37</v>
      </c>
      <c r="B42" s="222" t="s">
        <v>4459</v>
      </c>
      <c r="C42" s="222" t="s">
        <v>4460</v>
      </c>
      <c r="D42" s="213">
        <v>20</v>
      </c>
      <c r="E42" s="213">
        <v>0</v>
      </c>
      <c r="F42" s="221" t="s">
        <v>4461</v>
      </c>
      <c r="G42" s="298" t="s">
        <v>4715</v>
      </c>
      <c r="H42" s="298" t="s">
        <v>4723</v>
      </c>
      <c r="I42" s="177" t="s">
        <v>4748</v>
      </c>
      <c r="J42" s="177">
        <v>50</v>
      </c>
      <c r="K42" s="177" t="s">
        <v>515</v>
      </c>
      <c r="L42" s="246"/>
    </row>
    <row r="43" spans="1:12" s="1" customFormat="1" ht="57" customHeight="1">
      <c r="A43" s="231">
        <v>38</v>
      </c>
      <c r="B43" s="222" t="s">
        <v>4462</v>
      </c>
      <c r="C43" s="222" t="s">
        <v>4463</v>
      </c>
      <c r="D43" s="221">
        <v>24</v>
      </c>
      <c r="E43" s="221">
        <v>10</v>
      </c>
      <c r="F43" s="221" t="s">
        <v>4072</v>
      </c>
      <c r="G43" s="298" t="s">
        <v>4715</v>
      </c>
      <c r="H43" s="298" t="s">
        <v>4715</v>
      </c>
      <c r="I43" s="177" t="s">
        <v>4746</v>
      </c>
      <c r="J43" s="177" t="s">
        <v>4431</v>
      </c>
      <c r="K43" s="177" t="s">
        <v>4432</v>
      </c>
      <c r="L43" s="245"/>
    </row>
    <row r="44" spans="1:12" s="1" customFormat="1" ht="57" customHeight="1">
      <c r="A44" s="231">
        <v>39</v>
      </c>
      <c r="B44" s="222" t="s">
        <v>4464</v>
      </c>
      <c r="C44" s="222" t="s">
        <v>4465</v>
      </c>
      <c r="D44" s="221">
        <v>24</v>
      </c>
      <c r="E44" s="221">
        <v>20</v>
      </c>
      <c r="F44" s="221" t="s">
        <v>4072</v>
      </c>
      <c r="G44" s="223">
        <v>90000</v>
      </c>
      <c r="H44" s="223">
        <v>90000</v>
      </c>
      <c r="I44" s="177" t="s">
        <v>4746</v>
      </c>
      <c r="J44" s="177" t="s">
        <v>4431</v>
      </c>
      <c r="K44" s="177" t="s">
        <v>4432</v>
      </c>
      <c r="L44" s="245"/>
    </row>
    <row r="45" spans="1:12" s="1" customFormat="1" ht="57" customHeight="1">
      <c r="A45" s="231">
        <v>40</v>
      </c>
      <c r="B45" s="222" t="s">
        <v>4466</v>
      </c>
      <c r="C45" s="222" t="s">
        <v>4467</v>
      </c>
      <c r="D45" s="221">
        <v>29</v>
      </c>
      <c r="E45" s="221">
        <v>13</v>
      </c>
      <c r="F45" s="221" t="s">
        <v>4072</v>
      </c>
      <c r="G45" s="223">
        <v>40000</v>
      </c>
      <c r="H45" s="223">
        <v>60000</v>
      </c>
      <c r="I45" s="177" t="s">
        <v>4746</v>
      </c>
      <c r="J45" s="177" t="s">
        <v>4431</v>
      </c>
      <c r="K45" s="177" t="s">
        <v>4432</v>
      </c>
      <c r="L45" s="245"/>
    </row>
    <row r="46" spans="1:12" s="1" customFormat="1" ht="57" customHeight="1">
      <c r="A46" s="231">
        <v>41</v>
      </c>
      <c r="B46" s="222" t="s">
        <v>4468</v>
      </c>
      <c r="C46" s="222" t="s">
        <v>4469</v>
      </c>
      <c r="D46" s="221">
        <v>30</v>
      </c>
      <c r="E46" s="221">
        <v>10</v>
      </c>
      <c r="F46" s="221" t="s">
        <v>4072</v>
      </c>
      <c r="G46" s="223">
        <v>50000</v>
      </c>
      <c r="H46" s="223">
        <v>50000</v>
      </c>
      <c r="I46" s="177" t="s">
        <v>4746</v>
      </c>
      <c r="J46" s="177">
        <v>48</v>
      </c>
      <c r="K46" s="177" t="s">
        <v>4470</v>
      </c>
      <c r="L46" s="245"/>
    </row>
    <row r="47" spans="1:12" s="1" customFormat="1" ht="57" customHeight="1">
      <c r="A47" s="231">
        <v>42</v>
      </c>
      <c r="B47" s="222" t="s">
        <v>4471</v>
      </c>
      <c r="C47" s="222" t="s">
        <v>4472</v>
      </c>
      <c r="D47" s="221">
        <v>18</v>
      </c>
      <c r="E47" s="221">
        <v>6</v>
      </c>
      <c r="F47" s="221" t="s">
        <v>4072</v>
      </c>
      <c r="G47" s="223">
        <v>100000</v>
      </c>
      <c r="H47" s="223">
        <v>100000</v>
      </c>
      <c r="I47" s="177" t="s">
        <v>4746</v>
      </c>
      <c r="J47" s="177" t="s">
        <v>4431</v>
      </c>
      <c r="K47" s="177" t="s">
        <v>4432</v>
      </c>
      <c r="L47" s="245"/>
    </row>
    <row r="48" spans="1:12" s="1" customFormat="1" ht="57" customHeight="1">
      <c r="A48" s="231">
        <v>43</v>
      </c>
      <c r="B48" s="222" t="s">
        <v>4473</v>
      </c>
      <c r="C48" s="222" t="s">
        <v>4474</v>
      </c>
      <c r="D48" s="221">
        <v>24</v>
      </c>
      <c r="E48" s="221">
        <v>6</v>
      </c>
      <c r="F48" s="221" t="s">
        <v>4072</v>
      </c>
      <c r="G48" s="223">
        <v>80000</v>
      </c>
      <c r="H48" s="223">
        <v>80000</v>
      </c>
      <c r="I48" s="177" t="s">
        <v>4746</v>
      </c>
      <c r="J48" s="177" t="s">
        <v>4431</v>
      </c>
      <c r="K48" s="177" t="s">
        <v>4432</v>
      </c>
      <c r="L48" s="245"/>
    </row>
    <row r="49" spans="1:12" s="1" customFormat="1" ht="57" customHeight="1">
      <c r="A49" s="231">
        <v>44</v>
      </c>
      <c r="B49" s="222" t="s">
        <v>4475</v>
      </c>
      <c r="C49" s="222" t="s">
        <v>4476</v>
      </c>
      <c r="D49" s="221">
        <v>17</v>
      </c>
      <c r="E49" s="221">
        <v>6</v>
      </c>
      <c r="F49" s="221" t="s">
        <v>4072</v>
      </c>
      <c r="G49" s="223">
        <v>60000</v>
      </c>
      <c r="H49" s="223">
        <v>60000</v>
      </c>
      <c r="I49" s="177" t="s">
        <v>4746</v>
      </c>
      <c r="J49" s="177" t="s">
        <v>4431</v>
      </c>
      <c r="K49" s="177" t="s">
        <v>4432</v>
      </c>
      <c r="L49" s="245"/>
    </row>
    <row r="50" spans="1:12" s="1" customFormat="1" ht="57" customHeight="1">
      <c r="A50" s="231">
        <v>45</v>
      </c>
      <c r="B50" s="222" t="s">
        <v>4477</v>
      </c>
      <c r="C50" s="222" t="s">
        <v>4478</v>
      </c>
      <c r="D50" s="221">
        <v>30</v>
      </c>
      <c r="E50" s="221">
        <v>10</v>
      </c>
      <c r="F50" s="221" t="s">
        <v>4072</v>
      </c>
      <c r="G50" s="223">
        <v>60000</v>
      </c>
      <c r="H50" s="223">
        <v>60000</v>
      </c>
      <c r="I50" s="177" t="s">
        <v>4746</v>
      </c>
      <c r="J50" s="177" t="s">
        <v>4431</v>
      </c>
      <c r="K50" s="177" t="s">
        <v>4432</v>
      </c>
      <c r="L50" s="245"/>
    </row>
    <row r="51" spans="1:12" s="1" customFormat="1" ht="57" customHeight="1">
      <c r="A51" s="231">
        <v>46</v>
      </c>
      <c r="B51" s="222" t="s">
        <v>4479</v>
      </c>
      <c r="C51" s="222" t="s">
        <v>4480</v>
      </c>
      <c r="D51" s="221">
        <v>18</v>
      </c>
      <c r="E51" s="221">
        <v>8</v>
      </c>
      <c r="F51" s="221" t="s">
        <v>4072</v>
      </c>
      <c r="G51" s="223">
        <v>70000</v>
      </c>
      <c r="H51" s="223">
        <v>70000</v>
      </c>
      <c r="I51" s="177" t="s">
        <v>4481</v>
      </c>
      <c r="J51" s="177">
        <v>40</v>
      </c>
      <c r="K51" s="177" t="s">
        <v>3483</v>
      </c>
      <c r="L51" s="245"/>
    </row>
    <row r="52" spans="1:12" s="1" customFormat="1" ht="57" customHeight="1">
      <c r="A52" s="231">
        <v>47</v>
      </c>
      <c r="B52" s="379" t="s">
        <v>4482</v>
      </c>
      <c r="C52" s="222" t="s">
        <v>4483</v>
      </c>
      <c r="D52" s="221">
        <v>17</v>
      </c>
      <c r="E52" s="221">
        <v>3</v>
      </c>
      <c r="F52" s="221" t="s">
        <v>4384</v>
      </c>
      <c r="G52" s="223">
        <v>25000</v>
      </c>
      <c r="H52" s="223">
        <v>35000</v>
      </c>
      <c r="I52" s="177" t="s">
        <v>4746</v>
      </c>
      <c r="J52" s="177" t="s">
        <v>4431</v>
      </c>
      <c r="K52" s="177" t="s">
        <v>4432</v>
      </c>
      <c r="L52" s="245"/>
    </row>
    <row r="53" spans="1:12" s="1" customFormat="1" ht="57" customHeight="1">
      <c r="A53" s="231">
        <v>48</v>
      </c>
      <c r="B53" s="222" t="s">
        <v>4484</v>
      </c>
      <c r="C53" s="222" t="s">
        <v>4485</v>
      </c>
      <c r="D53" s="221">
        <v>28</v>
      </c>
      <c r="E53" s="221">
        <v>0</v>
      </c>
      <c r="F53" s="221" t="s">
        <v>4384</v>
      </c>
      <c r="G53" s="223">
        <v>30000</v>
      </c>
      <c r="H53" s="223">
        <v>30000</v>
      </c>
      <c r="I53" s="177" t="s">
        <v>4746</v>
      </c>
      <c r="J53" s="177" t="s">
        <v>4431</v>
      </c>
      <c r="K53" s="177" t="s">
        <v>4432</v>
      </c>
      <c r="L53" s="245"/>
    </row>
    <row r="54" spans="1:12" s="1" customFormat="1" ht="57" customHeight="1">
      <c r="A54" s="231">
        <v>49</v>
      </c>
      <c r="B54" s="222" t="s">
        <v>4486</v>
      </c>
      <c r="C54" s="222" t="s">
        <v>4487</v>
      </c>
      <c r="D54" s="221">
        <v>19</v>
      </c>
      <c r="E54" s="221">
        <v>2</v>
      </c>
      <c r="F54" s="221" t="s">
        <v>4384</v>
      </c>
      <c r="G54" s="223">
        <v>25000</v>
      </c>
      <c r="H54" s="223">
        <v>35000</v>
      </c>
      <c r="I54" s="177" t="s">
        <v>4746</v>
      </c>
      <c r="J54" s="177" t="s">
        <v>4431</v>
      </c>
      <c r="K54" s="177" t="s">
        <v>4432</v>
      </c>
      <c r="L54" s="245"/>
    </row>
    <row r="55" spans="1:12" s="1" customFormat="1" ht="57" customHeight="1">
      <c r="A55" s="231">
        <v>50</v>
      </c>
      <c r="B55" s="222" t="s">
        <v>4488</v>
      </c>
      <c r="C55" s="222" t="s">
        <v>4489</v>
      </c>
      <c r="D55" s="221">
        <v>24</v>
      </c>
      <c r="E55" s="221">
        <v>8</v>
      </c>
      <c r="F55" s="221" t="s">
        <v>4072</v>
      </c>
      <c r="G55" s="223">
        <v>25000</v>
      </c>
      <c r="H55" s="223">
        <v>35000</v>
      </c>
      <c r="I55" s="177" t="s">
        <v>4746</v>
      </c>
      <c r="J55" s="177" t="s">
        <v>4431</v>
      </c>
      <c r="K55" s="177" t="s">
        <v>4432</v>
      </c>
      <c r="L55" s="245"/>
    </row>
    <row r="56" spans="1:12" s="1" customFormat="1" ht="57" customHeight="1">
      <c r="A56" s="231">
        <v>51</v>
      </c>
      <c r="B56" s="222" t="s">
        <v>4490</v>
      </c>
      <c r="C56" s="222" t="s">
        <v>4491</v>
      </c>
      <c r="D56" s="221">
        <v>28</v>
      </c>
      <c r="E56" s="221">
        <v>4</v>
      </c>
      <c r="F56" s="221" t="s">
        <v>4072</v>
      </c>
      <c r="G56" s="223">
        <v>50000</v>
      </c>
      <c r="H56" s="223">
        <v>60000</v>
      </c>
      <c r="I56" s="177" t="s">
        <v>4481</v>
      </c>
      <c r="J56" s="177">
        <v>40</v>
      </c>
      <c r="K56" s="177" t="s">
        <v>3483</v>
      </c>
      <c r="L56" s="245"/>
    </row>
    <row r="57" spans="1:12" s="1" customFormat="1" ht="57" customHeight="1">
      <c r="A57" s="231">
        <v>52</v>
      </c>
      <c r="B57" s="222" t="s">
        <v>4492</v>
      </c>
      <c r="C57" s="222" t="s">
        <v>4493</v>
      </c>
      <c r="D57" s="221">
        <v>13</v>
      </c>
      <c r="E57" s="221">
        <v>4</v>
      </c>
      <c r="F57" s="221" t="s">
        <v>4384</v>
      </c>
      <c r="G57" s="223"/>
      <c r="H57" s="223"/>
      <c r="I57" s="177" t="s">
        <v>4746</v>
      </c>
      <c r="J57" s="177" t="s">
        <v>4431</v>
      </c>
      <c r="K57" s="177" t="s">
        <v>4432</v>
      </c>
      <c r="L57" s="245"/>
    </row>
    <row r="58" spans="1:12" s="1" customFormat="1" ht="57" customHeight="1">
      <c r="A58" s="231">
        <v>53</v>
      </c>
      <c r="B58" s="222" t="s">
        <v>4494</v>
      </c>
      <c r="C58" s="222" t="s">
        <v>4495</v>
      </c>
      <c r="D58" s="221">
        <v>34</v>
      </c>
      <c r="E58" s="221">
        <v>12</v>
      </c>
      <c r="F58" s="221" t="s">
        <v>4072</v>
      </c>
      <c r="G58" s="223">
        <v>80000</v>
      </c>
      <c r="H58" s="297" t="s">
        <v>4724</v>
      </c>
      <c r="I58" s="177" t="s">
        <v>4749</v>
      </c>
      <c r="J58" s="177">
        <v>80</v>
      </c>
      <c r="K58" s="177" t="s">
        <v>4496</v>
      </c>
      <c r="L58" s="245"/>
    </row>
    <row r="59" spans="1:12" s="1" customFormat="1" ht="57" customHeight="1">
      <c r="A59" s="231">
        <v>54</v>
      </c>
      <c r="B59" s="222" t="s">
        <v>4497</v>
      </c>
      <c r="C59" s="222" t="s">
        <v>4498</v>
      </c>
      <c r="D59" s="221">
        <v>30</v>
      </c>
      <c r="E59" s="221">
        <v>7</v>
      </c>
      <c r="F59" s="221" t="s">
        <v>4072</v>
      </c>
      <c r="G59" s="223">
        <v>70000</v>
      </c>
      <c r="H59" s="223">
        <v>80000</v>
      </c>
      <c r="I59" s="177" t="s">
        <v>4749</v>
      </c>
      <c r="J59" s="177">
        <v>80</v>
      </c>
      <c r="K59" s="177" t="s">
        <v>4496</v>
      </c>
      <c r="L59" s="245"/>
    </row>
    <row r="60" spans="1:12" s="1" customFormat="1" ht="57" customHeight="1">
      <c r="A60" s="231">
        <v>55</v>
      </c>
      <c r="B60" s="222" t="s">
        <v>4499</v>
      </c>
      <c r="C60" s="222" t="s">
        <v>4500</v>
      </c>
      <c r="D60" s="221">
        <v>29</v>
      </c>
      <c r="E60" s="221">
        <v>15</v>
      </c>
      <c r="F60" s="221" t="s">
        <v>4072</v>
      </c>
      <c r="G60" s="223">
        <v>60000</v>
      </c>
      <c r="H60" s="223">
        <v>80000</v>
      </c>
      <c r="I60" s="177" t="s">
        <v>4749</v>
      </c>
      <c r="J60" s="177">
        <v>80</v>
      </c>
      <c r="K60" s="177" t="s">
        <v>4496</v>
      </c>
      <c r="L60" s="245"/>
    </row>
    <row r="61" spans="1:12" s="1" customFormat="1" ht="57" customHeight="1">
      <c r="A61" s="231">
        <v>56</v>
      </c>
      <c r="B61" s="222" t="s">
        <v>4501</v>
      </c>
      <c r="C61" s="222" t="s">
        <v>4502</v>
      </c>
      <c r="D61" s="221">
        <v>39</v>
      </c>
      <c r="E61" s="221">
        <v>8</v>
      </c>
      <c r="F61" s="221" t="s">
        <v>4072</v>
      </c>
      <c r="G61" s="223" t="s">
        <v>4503</v>
      </c>
      <c r="H61" s="223">
        <v>100000</v>
      </c>
      <c r="I61" s="177" t="s">
        <v>4749</v>
      </c>
      <c r="J61" s="177">
        <v>80</v>
      </c>
      <c r="K61" s="177" t="s">
        <v>4496</v>
      </c>
      <c r="L61" s="245"/>
    </row>
    <row r="62" spans="1:12" s="1" customFormat="1" ht="57" customHeight="1">
      <c r="A62" s="231">
        <v>57</v>
      </c>
      <c r="B62" s="222" t="s">
        <v>4504</v>
      </c>
      <c r="C62" s="222" t="s">
        <v>4505</v>
      </c>
      <c r="D62" s="221">
        <v>21</v>
      </c>
      <c r="E62" s="221">
        <v>4</v>
      </c>
      <c r="F62" s="221" t="s">
        <v>4072</v>
      </c>
      <c r="G62" s="223">
        <v>70000</v>
      </c>
      <c r="H62" s="223">
        <v>70000</v>
      </c>
      <c r="I62" s="177" t="s">
        <v>4750</v>
      </c>
      <c r="J62" s="177">
        <v>100</v>
      </c>
      <c r="K62" s="177" t="s">
        <v>3483</v>
      </c>
      <c r="L62" s="245"/>
    </row>
    <row r="63" spans="1:12" s="1" customFormat="1" ht="57" customHeight="1">
      <c r="A63" s="231">
        <v>58</v>
      </c>
      <c r="B63" s="222" t="s">
        <v>4506</v>
      </c>
      <c r="C63" s="222" t="s">
        <v>4507</v>
      </c>
      <c r="D63" s="221">
        <v>23</v>
      </c>
      <c r="E63" s="221">
        <v>12</v>
      </c>
      <c r="F63" s="221" t="s">
        <v>4072</v>
      </c>
      <c r="G63" s="223">
        <v>50000</v>
      </c>
      <c r="H63" s="223">
        <v>50000</v>
      </c>
      <c r="I63" s="177" t="s">
        <v>4735</v>
      </c>
      <c r="J63" s="177">
        <v>20</v>
      </c>
      <c r="K63" s="177" t="s">
        <v>288</v>
      </c>
      <c r="L63" s="245"/>
    </row>
    <row r="64" spans="1:12" s="1" customFormat="1" ht="57" customHeight="1">
      <c r="A64" s="231">
        <v>59</v>
      </c>
      <c r="B64" s="222" t="s">
        <v>4508</v>
      </c>
      <c r="C64" s="222" t="s">
        <v>4509</v>
      </c>
      <c r="D64" s="221">
        <v>24</v>
      </c>
      <c r="E64" s="221">
        <v>0</v>
      </c>
      <c r="F64" s="221" t="s">
        <v>4072</v>
      </c>
      <c r="G64" s="223">
        <v>80000</v>
      </c>
      <c r="H64" s="223">
        <v>100000</v>
      </c>
      <c r="I64" s="177" t="s">
        <v>4510</v>
      </c>
      <c r="J64" s="177">
        <v>88</v>
      </c>
      <c r="K64" s="177" t="s">
        <v>4511</v>
      </c>
      <c r="L64" s="245"/>
    </row>
    <row r="65" spans="1:12" s="1" customFormat="1" ht="57" customHeight="1">
      <c r="A65" s="231">
        <v>60</v>
      </c>
      <c r="B65" s="222" t="s">
        <v>4512</v>
      </c>
      <c r="C65" s="222" t="s">
        <v>4513</v>
      </c>
      <c r="D65" s="221">
        <v>28</v>
      </c>
      <c r="E65" s="221">
        <v>7</v>
      </c>
      <c r="F65" s="221" t="s">
        <v>4072</v>
      </c>
      <c r="G65" s="223">
        <v>60000</v>
      </c>
      <c r="H65" s="223">
        <v>70000</v>
      </c>
      <c r="I65" s="177" t="s">
        <v>4736</v>
      </c>
      <c r="J65" s="177" t="s">
        <v>4514</v>
      </c>
      <c r="K65" s="177" t="s">
        <v>4511</v>
      </c>
      <c r="L65" s="245"/>
    </row>
    <row r="66" spans="1:12" s="1" customFormat="1" ht="57" customHeight="1">
      <c r="A66" s="231">
        <v>61</v>
      </c>
      <c r="B66" s="222" t="s">
        <v>4515</v>
      </c>
      <c r="C66" s="222" t="s">
        <v>4516</v>
      </c>
      <c r="D66" s="221">
        <v>36</v>
      </c>
      <c r="E66" s="221">
        <v>15</v>
      </c>
      <c r="F66" s="221" t="s">
        <v>4072</v>
      </c>
      <c r="G66" s="223">
        <v>60000</v>
      </c>
      <c r="H66" s="223">
        <v>100000</v>
      </c>
      <c r="I66" s="177" t="s">
        <v>4736</v>
      </c>
      <c r="J66" s="177" t="s">
        <v>4514</v>
      </c>
      <c r="K66" s="177" t="s">
        <v>4517</v>
      </c>
      <c r="L66" s="245"/>
    </row>
    <row r="67" spans="1:12" s="1" customFormat="1" ht="30" customHeight="1">
      <c r="A67" s="231">
        <v>62</v>
      </c>
      <c r="B67" s="222" t="s">
        <v>4518</v>
      </c>
      <c r="C67" s="222" t="s">
        <v>4519</v>
      </c>
      <c r="D67" s="221">
        <v>28</v>
      </c>
      <c r="E67" s="221">
        <v>0</v>
      </c>
      <c r="F67" s="221" t="s">
        <v>4384</v>
      </c>
      <c r="G67" s="223">
        <v>50000</v>
      </c>
      <c r="H67" s="223">
        <v>60000</v>
      </c>
      <c r="I67" s="177" t="s">
        <v>4520</v>
      </c>
      <c r="J67" s="177">
        <v>48</v>
      </c>
      <c r="K67" s="177" t="s">
        <v>4470</v>
      </c>
      <c r="L67" s="245"/>
    </row>
    <row r="68" spans="1:12" s="1" customFormat="1" ht="30" customHeight="1">
      <c r="A68" s="231">
        <v>63</v>
      </c>
      <c r="B68" s="222" t="s">
        <v>4521</v>
      </c>
      <c r="C68" s="222" t="s">
        <v>4522</v>
      </c>
      <c r="D68" s="221">
        <v>30</v>
      </c>
      <c r="E68" s="221">
        <v>10</v>
      </c>
      <c r="F68" s="221" t="s">
        <v>4072</v>
      </c>
      <c r="G68" s="223">
        <v>80000</v>
      </c>
      <c r="H68" s="223">
        <v>100000</v>
      </c>
      <c r="I68" s="177" t="s">
        <v>4520</v>
      </c>
      <c r="J68" s="177">
        <v>48</v>
      </c>
      <c r="K68" s="177" t="s">
        <v>4470</v>
      </c>
      <c r="L68" s="245"/>
    </row>
    <row r="69" spans="1:12" s="1" customFormat="1" ht="30" customHeight="1">
      <c r="A69" s="231">
        <v>64</v>
      </c>
      <c r="B69" s="222" t="s">
        <v>4523</v>
      </c>
      <c r="C69" s="222" t="s">
        <v>4524</v>
      </c>
      <c r="D69" s="221">
        <v>17</v>
      </c>
      <c r="E69" s="221">
        <v>4</v>
      </c>
      <c r="F69" s="221" t="s">
        <v>4384</v>
      </c>
      <c r="G69" s="223">
        <v>50000</v>
      </c>
      <c r="H69" s="223">
        <v>50000</v>
      </c>
      <c r="I69" s="177" t="s">
        <v>4520</v>
      </c>
      <c r="J69" s="177">
        <v>48</v>
      </c>
      <c r="K69" s="177" t="s">
        <v>4470</v>
      </c>
      <c r="L69" s="245"/>
    </row>
    <row r="70" spans="1:12" s="1" customFormat="1" ht="30" customHeight="1">
      <c r="A70" s="231">
        <v>65</v>
      </c>
      <c r="B70" s="222" t="s">
        <v>4525</v>
      </c>
      <c r="C70" s="222" t="s">
        <v>4526</v>
      </c>
      <c r="D70" s="221">
        <v>39</v>
      </c>
      <c r="E70" s="221">
        <v>0</v>
      </c>
      <c r="F70" s="221" t="s">
        <v>4072</v>
      </c>
      <c r="G70" s="223">
        <v>60000</v>
      </c>
      <c r="H70" s="223">
        <v>80000</v>
      </c>
      <c r="I70" s="177" t="s">
        <v>4520</v>
      </c>
      <c r="J70" s="177">
        <v>48</v>
      </c>
      <c r="K70" s="177" t="s">
        <v>4470</v>
      </c>
      <c r="L70" s="245"/>
    </row>
    <row r="71" spans="1:12" s="1" customFormat="1" ht="30" customHeight="1">
      <c r="A71" s="231">
        <v>66</v>
      </c>
      <c r="B71" s="222" t="s">
        <v>4527</v>
      </c>
      <c r="C71" s="222" t="s">
        <v>4528</v>
      </c>
      <c r="D71" s="221">
        <v>36</v>
      </c>
      <c r="E71" s="221">
        <v>8</v>
      </c>
      <c r="F71" s="221" t="s">
        <v>4072</v>
      </c>
      <c r="G71" s="223">
        <v>60000</v>
      </c>
      <c r="H71" s="223">
        <v>80000</v>
      </c>
      <c r="I71" s="177" t="s">
        <v>4520</v>
      </c>
      <c r="J71" s="177">
        <v>48</v>
      </c>
      <c r="K71" s="177" t="s">
        <v>4470</v>
      </c>
      <c r="L71" s="245"/>
    </row>
    <row r="72" spans="1:12" s="1" customFormat="1" ht="102.75" customHeight="1">
      <c r="A72" s="231">
        <v>67</v>
      </c>
      <c r="B72" s="222" t="s">
        <v>4529</v>
      </c>
      <c r="C72" s="222" t="s">
        <v>4530</v>
      </c>
      <c r="D72" s="221">
        <v>45</v>
      </c>
      <c r="E72" s="221">
        <v>15</v>
      </c>
      <c r="F72" s="221" t="s">
        <v>4072</v>
      </c>
      <c r="G72" s="297" t="s">
        <v>4725</v>
      </c>
      <c r="H72" s="297" t="s">
        <v>4726</v>
      </c>
      <c r="I72" s="177" t="s">
        <v>4737</v>
      </c>
      <c r="J72" s="177" t="s">
        <v>4531</v>
      </c>
      <c r="K72" s="177" t="s">
        <v>4532</v>
      </c>
      <c r="L72" s="245"/>
    </row>
    <row r="73" spans="1:12" s="1" customFormat="1" ht="30" customHeight="1">
      <c r="A73" s="231">
        <v>68</v>
      </c>
      <c r="B73" s="222" t="s">
        <v>4533</v>
      </c>
      <c r="C73" s="222" t="s">
        <v>4534</v>
      </c>
      <c r="D73" s="221">
        <v>30</v>
      </c>
      <c r="E73" s="221">
        <v>18</v>
      </c>
      <c r="F73" s="221" t="s">
        <v>4072</v>
      </c>
      <c r="G73" s="223"/>
      <c r="H73" s="223"/>
      <c r="I73" s="177" t="s">
        <v>4749</v>
      </c>
      <c r="J73" s="177">
        <v>40</v>
      </c>
      <c r="K73" s="177" t="s">
        <v>4496</v>
      </c>
      <c r="L73" s="245"/>
    </row>
    <row r="74" spans="1:12" s="1" customFormat="1" ht="100.5" customHeight="1">
      <c r="A74" s="231">
        <v>69</v>
      </c>
      <c r="B74" s="222" t="s">
        <v>4535</v>
      </c>
      <c r="C74" s="222" t="s">
        <v>4536</v>
      </c>
      <c r="D74" s="221">
        <v>19</v>
      </c>
      <c r="E74" s="221">
        <v>5</v>
      </c>
      <c r="F74" s="221" t="s">
        <v>4384</v>
      </c>
      <c r="G74" s="223">
        <v>50000</v>
      </c>
      <c r="H74" s="223">
        <v>50000</v>
      </c>
      <c r="I74" s="177" t="s">
        <v>4751</v>
      </c>
      <c r="J74" s="177" t="s">
        <v>4531</v>
      </c>
      <c r="K74" s="177" t="s">
        <v>4532</v>
      </c>
      <c r="L74" s="245"/>
    </row>
    <row r="75" spans="1:12" s="1" customFormat="1" ht="40.5" customHeight="1">
      <c r="A75" s="231">
        <v>70</v>
      </c>
      <c r="B75" s="222" t="s">
        <v>4537</v>
      </c>
      <c r="C75" s="222" t="s">
        <v>4538</v>
      </c>
      <c r="D75" s="221">
        <v>48</v>
      </c>
      <c r="E75" s="221">
        <v>10</v>
      </c>
      <c r="F75" s="221" t="s">
        <v>4389</v>
      </c>
      <c r="G75" s="223">
        <v>80000</v>
      </c>
      <c r="H75" s="223">
        <v>100000</v>
      </c>
      <c r="I75" s="177" t="s">
        <v>4752</v>
      </c>
      <c r="J75" s="177">
        <v>150</v>
      </c>
      <c r="K75" s="177" t="s">
        <v>3483</v>
      </c>
      <c r="L75" s="245"/>
    </row>
    <row r="76" spans="1:12" s="1" customFormat="1" ht="30" customHeight="1">
      <c r="A76" s="231">
        <v>71</v>
      </c>
      <c r="B76" s="222" t="s">
        <v>4539</v>
      </c>
      <c r="C76" s="222" t="s">
        <v>4540</v>
      </c>
      <c r="D76" s="221">
        <v>27</v>
      </c>
      <c r="E76" s="221">
        <v>9</v>
      </c>
      <c r="F76" s="221" t="s">
        <v>4072</v>
      </c>
      <c r="G76" s="223">
        <v>50000</v>
      </c>
      <c r="H76" s="223">
        <v>60000</v>
      </c>
      <c r="I76" s="177" t="s">
        <v>4752</v>
      </c>
      <c r="J76" s="177">
        <v>150</v>
      </c>
      <c r="K76" s="177" t="s">
        <v>3483</v>
      </c>
      <c r="L76" s="245"/>
    </row>
    <row r="77" spans="1:12" s="1" customFormat="1" ht="30" customHeight="1">
      <c r="A77" s="231">
        <v>72</v>
      </c>
      <c r="B77" s="222" t="s">
        <v>4541</v>
      </c>
      <c r="C77" s="222" t="s">
        <v>4542</v>
      </c>
      <c r="D77" s="221">
        <v>35</v>
      </c>
      <c r="E77" s="221">
        <v>15</v>
      </c>
      <c r="F77" s="221" t="s">
        <v>4072</v>
      </c>
      <c r="G77" s="223">
        <v>60000</v>
      </c>
      <c r="H77" s="223">
        <v>70000</v>
      </c>
      <c r="I77" s="177" t="s">
        <v>4543</v>
      </c>
      <c r="J77" s="177">
        <v>40</v>
      </c>
      <c r="K77" s="177" t="s">
        <v>288</v>
      </c>
      <c r="L77" s="245"/>
    </row>
    <row r="78" spans="1:12" s="1" customFormat="1" ht="57" customHeight="1">
      <c r="A78" s="231">
        <v>73</v>
      </c>
      <c r="B78" s="222" t="s">
        <v>4544</v>
      </c>
      <c r="C78" s="222" t="s">
        <v>4545</v>
      </c>
      <c r="D78" s="221">
        <v>28</v>
      </c>
      <c r="E78" s="221">
        <v>11</v>
      </c>
      <c r="F78" s="221" t="s">
        <v>4072</v>
      </c>
      <c r="G78" s="297" t="s">
        <v>4694</v>
      </c>
      <c r="H78" s="297" t="s">
        <v>4722</v>
      </c>
      <c r="I78" s="177" t="s">
        <v>4753</v>
      </c>
      <c r="J78" s="177" t="s">
        <v>4546</v>
      </c>
      <c r="K78" s="177" t="s">
        <v>4547</v>
      </c>
      <c r="L78" s="245"/>
    </row>
    <row r="79" spans="1:12" s="1" customFormat="1" ht="57" customHeight="1">
      <c r="A79" s="231">
        <v>74</v>
      </c>
      <c r="B79" s="222" t="s">
        <v>4548</v>
      </c>
      <c r="C79" s="222" t="s">
        <v>4549</v>
      </c>
      <c r="D79" s="221">
        <v>29</v>
      </c>
      <c r="E79" s="221">
        <v>9</v>
      </c>
      <c r="F79" s="221" t="s">
        <v>4072</v>
      </c>
      <c r="G79" s="223">
        <v>70000</v>
      </c>
      <c r="H79" s="223">
        <v>80000</v>
      </c>
      <c r="I79" s="177" t="s">
        <v>4753</v>
      </c>
      <c r="J79" s="177" t="s">
        <v>4546</v>
      </c>
      <c r="K79" s="177" t="s">
        <v>4547</v>
      </c>
      <c r="L79" s="245"/>
    </row>
    <row r="80" spans="1:12" s="1" customFormat="1" ht="57" customHeight="1">
      <c r="A80" s="231">
        <v>75</v>
      </c>
      <c r="B80" s="222" t="s">
        <v>4550</v>
      </c>
      <c r="C80" s="222" t="s">
        <v>4551</v>
      </c>
      <c r="D80" s="221">
        <v>32</v>
      </c>
      <c r="E80" s="221">
        <v>13</v>
      </c>
      <c r="F80" s="221" t="s">
        <v>4072</v>
      </c>
      <c r="G80" s="297" t="s">
        <v>4727</v>
      </c>
      <c r="H80" s="297" t="s">
        <v>4727</v>
      </c>
      <c r="I80" s="177" t="s">
        <v>4753</v>
      </c>
      <c r="J80" s="177" t="s">
        <v>4546</v>
      </c>
      <c r="K80" s="177" t="s">
        <v>4552</v>
      </c>
      <c r="L80" s="245"/>
    </row>
    <row r="81" spans="1:12" s="1" customFormat="1" ht="57" customHeight="1">
      <c r="A81" s="231">
        <v>76</v>
      </c>
      <c r="B81" s="222" t="s">
        <v>4553</v>
      </c>
      <c r="C81" s="222" t="s">
        <v>4554</v>
      </c>
      <c r="D81" s="221">
        <v>34</v>
      </c>
      <c r="E81" s="221">
        <v>0</v>
      </c>
      <c r="F81" s="221" t="s">
        <v>4072</v>
      </c>
      <c r="G81" s="223">
        <v>70000</v>
      </c>
      <c r="H81" s="223">
        <v>80000</v>
      </c>
      <c r="I81" s="177" t="s">
        <v>4753</v>
      </c>
      <c r="J81" s="177" t="s">
        <v>4546</v>
      </c>
      <c r="K81" s="177" t="s">
        <v>4511</v>
      </c>
      <c r="L81" s="245"/>
    </row>
    <row r="82" spans="1:12" s="1" customFormat="1" ht="57" customHeight="1">
      <c r="A82" s="231">
        <v>77</v>
      </c>
      <c r="B82" s="222" t="s">
        <v>4555</v>
      </c>
      <c r="C82" s="222" t="s">
        <v>4556</v>
      </c>
      <c r="D82" s="221">
        <v>42</v>
      </c>
      <c r="E82" s="221">
        <v>17</v>
      </c>
      <c r="F82" s="221" t="s">
        <v>4072</v>
      </c>
      <c r="G82" s="297" t="s">
        <v>4685</v>
      </c>
      <c r="H82" s="297" t="s">
        <v>4685</v>
      </c>
      <c r="I82" s="177" t="s">
        <v>4753</v>
      </c>
      <c r="J82" s="177" t="s">
        <v>4546</v>
      </c>
      <c r="K82" s="177" t="s">
        <v>4511</v>
      </c>
      <c r="L82" s="245"/>
    </row>
    <row r="83" spans="1:12" s="1" customFormat="1" ht="57" customHeight="1">
      <c r="A83" s="231">
        <v>78</v>
      </c>
      <c r="B83" s="222" t="s">
        <v>4557</v>
      </c>
      <c r="C83" s="222" t="s">
        <v>4558</v>
      </c>
      <c r="D83" s="221">
        <v>31</v>
      </c>
      <c r="E83" s="221">
        <v>10</v>
      </c>
      <c r="F83" s="221" t="s">
        <v>4072</v>
      </c>
      <c r="G83" s="223">
        <v>150000</v>
      </c>
      <c r="H83" s="223">
        <v>180000</v>
      </c>
      <c r="I83" s="177" t="s">
        <v>4753</v>
      </c>
      <c r="J83" s="177" t="s">
        <v>4546</v>
      </c>
      <c r="K83" s="177" t="s">
        <v>4511</v>
      </c>
      <c r="L83" s="245"/>
    </row>
    <row r="84" spans="1:12" s="1" customFormat="1" ht="57" customHeight="1">
      <c r="A84" s="231">
        <v>79</v>
      </c>
      <c r="B84" s="222" t="s">
        <v>4559</v>
      </c>
      <c r="C84" s="222" t="s">
        <v>4560</v>
      </c>
      <c r="D84" s="221">
        <v>26</v>
      </c>
      <c r="E84" s="221">
        <v>0</v>
      </c>
      <c r="F84" s="221" t="s">
        <v>4072</v>
      </c>
      <c r="G84" s="223">
        <v>80000</v>
      </c>
      <c r="H84" s="223">
        <v>100000</v>
      </c>
      <c r="I84" s="177" t="s">
        <v>4753</v>
      </c>
      <c r="J84" s="177" t="s">
        <v>4546</v>
      </c>
      <c r="K84" s="177" t="s">
        <v>4511</v>
      </c>
      <c r="L84" s="245"/>
    </row>
    <row r="85" spans="1:12" s="1" customFormat="1" ht="59.25" customHeight="1">
      <c r="A85" s="231">
        <v>80</v>
      </c>
      <c r="B85" s="222" t="s">
        <v>4561</v>
      </c>
      <c r="C85" s="222" t="s">
        <v>4562</v>
      </c>
      <c r="D85" s="221">
        <v>48</v>
      </c>
      <c r="E85" s="221">
        <v>12</v>
      </c>
      <c r="F85" s="221" t="s">
        <v>4072</v>
      </c>
      <c r="G85" s="223">
        <v>60000</v>
      </c>
      <c r="H85" s="223">
        <v>80000</v>
      </c>
      <c r="I85" s="177" t="s">
        <v>4753</v>
      </c>
      <c r="J85" s="177" t="s">
        <v>4546</v>
      </c>
      <c r="K85" s="177" t="s">
        <v>4511</v>
      </c>
      <c r="L85" s="245"/>
    </row>
    <row r="86" spans="1:12" s="1" customFormat="1" ht="57" customHeight="1">
      <c r="A86" s="231">
        <v>81</v>
      </c>
      <c r="B86" s="222" t="s">
        <v>4563</v>
      </c>
      <c r="C86" s="222" t="s">
        <v>4564</v>
      </c>
      <c r="D86" s="221">
        <v>38</v>
      </c>
      <c r="E86" s="221">
        <v>12</v>
      </c>
      <c r="F86" s="221" t="s">
        <v>4072</v>
      </c>
      <c r="G86" s="223">
        <v>60000</v>
      </c>
      <c r="H86" s="223">
        <v>70000</v>
      </c>
      <c r="I86" s="177" t="s">
        <v>4753</v>
      </c>
      <c r="J86" s="177" t="s">
        <v>4546</v>
      </c>
      <c r="K86" s="177" t="s">
        <v>4511</v>
      </c>
      <c r="L86" s="245"/>
    </row>
    <row r="87" spans="1:12" s="1" customFormat="1" ht="57" customHeight="1">
      <c r="A87" s="231">
        <v>82</v>
      </c>
      <c r="B87" s="222" t="s">
        <v>4565</v>
      </c>
      <c r="C87" s="222" t="s">
        <v>4566</v>
      </c>
      <c r="D87" s="221">
        <v>27</v>
      </c>
      <c r="E87" s="221">
        <v>0</v>
      </c>
      <c r="F87" s="221" t="s">
        <v>4072</v>
      </c>
      <c r="G87" s="223">
        <v>60000</v>
      </c>
      <c r="H87" s="223">
        <v>70000</v>
      </c>
      <c r="I87" s="177" t="s">
        <v>4753</v>
      </c>
      <c r="J87" s="177" t="s">
        <v>4546</v>
      </c>
      <c r="K87" s="177" t="s">
        <v>4511</v>
      </c>
      <c r="L87" s="245"/>
    </row>
    <row r="88" spans="1:12" s="1" customFormat="1" ht="57" customHeight="1">
      <c r="A88" s="231">
        <v>83</v>
      </c>
      <c r="B88" s="222" t="s">
        <v>4567</v>
      </c>
      <c r="C88" s="222" t="s">
        <v>4568</v>
      </c>
      <c r="D88" s="221">
        <v>36</v>
      </c>
      <c r="E88" s="221">
        <v>0</v>
      </c>
      <c r="F88" s="221" t="s">
        <v>4072</v>
      </c>
      <c r="G88" s="223">
        <v>50000</v>
      </c>
      <c r="H88" s="223">
        <v>50000</v>
      </c>
      <c r="I88" s="177" t="s">
        <v>4753</v>
      </c>
      <c r="J88" s="177" t="s">
        <v>4546</v>
      </c>
      <c r="K88" s="177" t="s">
        <v>4511</v>
      </c>
      <c r="L88" s="245"/>
    </row>
    <row r="89" spans="1:12" s="1" customFormat="1" ht="57" customHeight="1">
      <c r="A89" s="231">
        <v>84</v>
      </c>
      <c r="B89" s="222" t="s">
        <v>4569</v>
      </c>
      <c r="C89" s="222" t="s">
        <v>4570</v>
      </c>
      <c r="D89" s="221">
        <v>36</v>
      </c>
      <c r="E89" s="221">
        <v>12</v>
      </c>
      <c r="F89" s="221" t="s">
        <v>4072</v>
      </c>
      <c r="G89" s="297" t="s">
        <v>4843</v>
      </c>
      <c r="H89" s="297" t="s">
        <v>4844</v>
      </c>
      <c r="I89" s="177" t="s">
        <v>4753</v>
      </c>
      <c r="J89" s="177" t="s">
        <v>4546</v>
      </c>
      <c r="K89" s="177" t="s">
        <v>4511</v>
      </c>
      <c r="L89" s="245"/>
    </row>
    <row r="90" spans="1:12" s="1" customFormat="1" ht="30" customHeight="1">
      <c r="A90" s="231">
        <v>85</v>
      </c>
      <c r="B90" s="222" t="s">
        <v>4571</v>
      </c>
      <c r="C90" s="222" t="s">
        <v>4572</v>
      </c>
      <c r="D90" s="221">
        <v>19</v>
      </c>
      <c r="E90" s="221">
        <v>10</v>
      </c>
      <c r="F90" s="221" t="s">
        <v>4384</v>
      </c>
      <c r="G90" s="223">
        <v>40000</v>
      </c>
      <c r="H90" s="223">
        <v>50000</v>
      </c>
      <c r="I90" s="177" t="s">
        <v>4752</v>
      </c>
      <c r="J90" s="177">
        <v>150</v>
      </c>
      <c r="K90" s="177" t="s">
        <v>3483</v>
      </c>
      <c r="L90" s="245"/>
    </row>
    <row r="91" spans="1:12" s="1" customFormat="1" ht="30" customHeight="1">
      <c r="A91" s="231">
        <v>86</v>
      </c>
      <c r="B91" s="222" t="s">
        <v>4573</v>
      </c>
      <c r="C91" s="222" t="s">
        <v>4574</v>
      </c>
      <c r="D91" s="221">
        <v>15</v>
      </c>
      <c r="E91" s="221">
        <v>5</v>
      </c>
      <c r="F91" s="221" t="s">
        <v>4384</v>
      </c>
      <c r="G91" s="223">
        <v>30000</v>
      </c>
      <c r="H91" s="223">
        <v>30000</v>
      </c>
      <c r="I91" s="177" t="s">
        <v>4752</v>
      </c>
      <c r="J91" s="177">
        <v>150</v>
      </c>
      <c r="K91" s="177" t="s">
        <v>3483</v>
      </c>
      <c r="L91" s="245"/>
    </row>
    <row r="92" spans="1:12" s="1" customFormat="1" ht="30" customHeight="1">
      <c r="A92" s="231">
        <v>87</v>
      </c>
      <c r="B92" s="222" t="s">
        <v>4575</v>
      </c>
      <c r="C92" s="222" t="s">
        <v>4576</v>
      </c>
      <c r="D92" s="221">
        <v>20</v>
      </c>
      <c r="E92" s="221">
        <v>3</v>
      </c>
      <c r="F92" s="221" t="s">
        <v>4384</v>
      </c>
      <c r="G92" s="223">
        <v>50000</v>
      </c>
      <c r="H92" s="223">
        <v>60000</v>
      </c>
      <c r="I92" s="177" t="s">
        <v>4577</v>
      </c>
      <c r="J92" s="177">
        <v>20</v>
      </c>
      <c r="K92" s="177" t="s">
        <v>4496</v>
      </c>
      <c r="L92" s="245"/>
    </row>
    <row r="93" spans="1:12" s="1" customFormat="1" ht="30" customHeight="1">
      <c r="A93" s="231">
        <v>88</v>
      </c>
      <c r="B93" s="222" t="s">
        <v>4578</v>
      </c>
      <c r="C93" s="222" t="s">
        <v>4579</v>
      </c>
      <c r="D93" s="221">
        <v>22</v>
      </c>
      <c r="E93" s="221">
        <v>0</v>
      </c>
      <c r="F93" s="221" t="s">
        <v>4072</v>
      </c>
      <c r="G93" s="223">
        <v>60000</v>
      </c>
      <c r="H93" s="223">
        <v>70000</v>
      </c>
      <c r="I93" s="177" t="s">
        <v>4733</v>
      </c>
      <c r="J93" s="177">
        <v>140</v>
      </c>
      <c r="K93" s="177" t="s">
        <v>3486</v>
      </c>
      <c r="L93" s="245"/>
    </row>
    <row r="94" spans="1:12" s="1" customFormat="1" ht="30" customHeight="1">
      <c r="A94" s="231">
        <v>89</v>
      </c>
      <c r="B94" s="222" t="s">
        <v>4580</v>
      </c>
      <c r="C94" s="222" t="s">
        <v>4581</v>
      </c>
      <c r="D94" s="221">
        <v>28</v>
      </c>
      <c r="E94" s="221">
        <v>20</v>
      </c>
      <c r="F94" s="221" t="s">
        <v>4072</v>
      </c>
      <c r="G94" s="223">
        <v>200000</v>
      </c>
      <c r="H94" s="223">
        <v>250000</v>
      </c>
      <c r="I94" s="177" t="s">
        <v>4752</v>
      </c>
      <c r="J94" s="177">
        <v>150</v>
      </c>
      <c r="K94" s="177" t="s">
        <v>3483</v>
      </c>
      <c r="L94" s="245"/>
    </row>
    <row r="95" spans="1:12" s="1" customFormat="1" ht="30" customHeight="1">
      <c r="A95" s="231">
        <v>90</v>
      </c>
      <c r="B95" s="222" t="s">
        <v>4582</v>
      </c>
      <c r="C95" s="222" t="s">
        <v>4583</v>
      </c>
      <c r="D95" s="221">
        <v>50</v>
      </c>
      <c r="E95" s="221">
        <v>36</v>
      </c>
      <c r="F95" s="221" t="s">
        <v>4072</v>
      </c>
      <c r="G95" s="223">
        <v>80000</v>
      </c>
      <c r="H95" s="223">
        <v>800000</v>
      </c>
      <c r="I95" s="177" t="s">
        <v>4733</v>
      </c>
      <c r="J95" s="177">
        <v>140</v>
      </c>
      <c r="K95" s="177" t="s">
        <v>3486</v>
      </c>
      <c r="L95" s="245"/>
    </row>
    <row r="96" spans="1:12" s="1" customFormat="1" ht="30" customHeight="1">
      <c r="A96" s="231">
        <v>91</v>
      </c>
      <c r="B96" s="222" t="s">
        <v>4584</v>
      </c>
      <c r="C96" s="222" t="s">
        <v>4585</v>
      </c>
      <c r="D96" s="221">
        <v>35</v>
      </c>
      <c r="E96" s="221">
        <v>8</v>
      </c>
      <c r="F96" s="221" t="s">
        <v>4072</v>
      </c>
      <c r="G96" s="297" t="s">
        <v>4738</v>
      </c>
      <c r="H96" s="297" t="s">
        <v>4738</v>
      </c>
      <c r="I96" s="177" t="s">
        <v>4733</v>
      </c>
      <c r="J96" s="177">
        <v>140</v>
      </c>
      <c r="K96" s="177" t="s">
        <v>3486</v>
      </c>
      <c r="L96" s="245"/>
    </row>
    <row r="97" spans="1:12" s="1" customFormat="1" ht="30" customHeight="1">
      <c r="A97" s="231">
        <v>92</v>
      </c>
      <c r="B97" s="222" t="s">
        <v>4586</v>
      </c>
      <c r="C97" s="222" t="s">
        <v>4587</v>
      </c>
      <c r="D97" s="221">
        <v>19</v>
      </c>
      <c r="E97" s="221">
        <v>8</v>
      </c>
      <c r="F97" s="221" t="s">
        <v>4384</v>
      </c>
      <c r="G97" s="223">
        <v>70000</v>
      </c>
      <c r="H97" s="223">
        <v>90000</v>
      </c>
      <c r="I97" s="177" t="s">
        <v>4733</v>
      </c>
      <c r="J97" s="177">
        <v>140</v>
      </c>
      <c r="K97" s="177" t="s">
        <v>3486</v>
      </c>
      <c r="L97" s="245"/>
    </row>
    <row r="98" spans="1:12" s="1" customFormat="1" ht="30" customHeight="1">
      <c r="A98" s="231">
        <v>93</v>
      </c>
      <c r="B98" s="222" t="s">
        <v>4588</v>
      </c>
      <c r="C98" s="222" t="s">
        <v>4589</v>
      </c>
      <c r="D98" s="221">
        <v>44</v>
      </c>
      <c r="E98" s="221">
        <v>26</v>
      </c>
      <c r="F98" s="221" t="s">
        <v>4072</v>
      </c>
      <c r="G98" s="223">
        <v>80000</v>
      </c>
      <c r="H98" s="223">
        <v>80000</v>
      </c>
      <c r="I98" s="177" t="s">
        <v>4733</v>
      </c>
      <c r="J98" s="177">
        <v>140</v>
      </c>
      <c r="K98" s="177" t="s">
        <v>3486</v>
      </c>
      <c r="L98" s="245"/>
    </row>
    <row r="99" spans="1:12" s="1" customFormat="1" ht="30" customHeight="1">
      <c r="A99" s="231">
        <v>94</v>
      </c>
      <c r="B99" s="222" t="s">
        <v>4590</v>
      </c>
      <c r="C99" s="222" t="s">
        <v>4591</v>
      </c>
      <c r="D99" s="221">
        <v>19</v>
      </c>
      <c r="E99" s="221">
        <v>19</v>
      </c>
      <c r="F99" s="221" t="s">
        <v>4384</v>
      </c>
      <c r="G99" s="223">
        <v>60000</v>
      </c>
      <c r="H99" s="223">
        <v>80000</v>
      </c>
      <c r="I99" s="177" t="s">
        <v>4733</v>
      </c>
      <c r="J99" s="177">
        <v>140</v>
      </c>
      <c r="K99" s="177" t="s">
        <v>3486</v>
      </c>
      <c r="L99" s="245"/>
    </row>
    <row r="100" spans="1:12" s="1" customFormat="1" ht="30" customHeight="1">
      <c r="A100" s="231">
        <v>95</v>
      </c>
      <c r="B100" s="222" t="s">
        <v>4592</v>
      </c>
      <c r="C100" s="222" t="s">
        <v>4593</v>
      </c>
      <c r="D100" s="221">
        <v>19</v>
      </c>
      <c r="E100" s="221">
        <v>0</v>
      </c>
      <c r="F100" s="221" t="s">
        <v>4384</v>
      </c>
      <c r="G100" s="223">
        <v>50000</v>
      </c>
      <c r="H100" s="223">
        <v>50000</v>
      </c>
      <c r="I100" s="177" t="s">
        <v>4733</v>
      </c>
      <c r="J100" s="177">
        <v>140</v>
      </c>
      <c r="K100" s="177" t="s">
        <v>3486</v>
      </c>
      <c r="L100" s="245"/>
    </row>
    <row r="101" spans="1:12" s="1" customFormat="1" ht="30" customHeight="1">
      <c r="A101" s="231">
        <v>96</v>
      </c>
      <c r="B101" s="222" t="s">
        <v>4594</v>
      </c>
      <c r="C101" s="222" t="s">
        <v>4595</v>
      </c>
      <c r="D101" s="221">
        <v>20</v>
      </c>
      <c r="E101" s="221">
        <v>8</v>
      </c>
      <c r="F101" s="221" t="s">
        <v>4384</v>
      </c>
      <c r="G101" s="297" t="s">
        <v>4739</v>
      </c>
      <c r="H101" s="297" t="s">
        <v>4739</v>
      </c>
      <c r="I101" s="177" t="s">
        <v>4733</v>
      </c>
      <c r="J101" s="177">
        <v>140</v>
      </c>
      <c r="K101" s="177" t="s">
        <v>3486</v>
      </c>
      <c r="L101" s="245"/>
    </row>
    <row r="102" spans="1:12" s="1" customFormat="1" ht="30" customHeight="1">
      <c r="A102" s="231">
        <v>97</v>
      </c>
      <c r="B102" s="222" t="s">
        <v>4596</v>
      </c>
      <c r="C102" s="222" t="s">
        <v>4597</v>
      </c>
      <c r="D102" s="221">
        <v>40</v>
      </c>
      <c r="E102" s="221">
        <v>40</v>
      </c>
      <c r="F102" s="221" t="s">
        <v>4072</v>
      </c>
      <c r="G102" s="223">
        <v>100000</v>
      </c>
      <c r="H102" s="223">
        <v>120000</v>
      </c>
      <c r="I102" s="177" t="s">
        <v>4733</v>
      </c>
      <c r="J102" s="177">
        <v>140</v>
      </c>
      <c r="K102" s="177" t="s">
        <v>3486</v>
      </c>
      <c r="L102" s="245"/>
    </row>
    <row r="103" spans="1:12" s="1" customFormat="1" ht="30" customHeight="1">
      <c r="A103" s="231">
        <v>98</v>
      </c>
      <c r="B103" s="222" t="s">
        <v>4598</v>
      </c>
      <c r="C103" s="222" t="s">
        <v>4599</v>
      </c>
      <c r="D103" s="221">
        <v>28</v>
      </c>
      <c r="E103" s="221">
        <v>10</v>
      </c>
      <c r="F103" s="221" t="s">
        <v>4072</v>
      </c>
      <c r="G103" s="223">
        <v>60000</v>
      </c>
      <c r="H103" s="223">
        <v>70000</v>
      </c>
      <c r="I103" s="177" t="s">
        <v>4600</v>
      </c>
      <c r="J103" s="177">
        <v>150</v>
      </c>
      <c r="K103" s="177" t="s">
        <v>4601</v>
      </c>
      <c r="L103" s="245"/>
    </row>
    <row r="104" spans="1:12" s="1" customFormat="1" ht="30" customHeight="1">
      <c r="A104" s="231">
        <v>99</v>
      </c>
      <c r="B104" s="222" t="s">
        <v>4602</v>
      </c>
      <c r="C104" s="222" t="s">
        <v>4603</v>
      </c>
      <c r="D104" s="221">
        <v>34</v>
      </c>
      <c r="E104" s="221">
        <v>15</v>
      </c>
      <c r="F104" s="221" t="s">
        <v>4072</v>
      </c>
      <c r="G104" s="223">
        <v>70000</v>
      </c>
      <c r="H104" s="223">
        <v>70000</v>
      </c>
      <c r="I104" s="177" t="s">
        <v>4600</v>
      </c>
      <c r="J104" s="177">
        <v>150</v>
      </c>
      <c r="K104" s="177" t="s">
        <v>4601</v>
      </c>
      <c r="L104" s="245"/>
    </row>
    <row r="105" spans="1:12" s="1" customFormat="1" ht="30" customHeight="1">
      <c r="A105" s="231">
        <v>100</v>
      </c>
      <c r="B105" s="222" t="s">
        <v>4604</v>
      </c>
      <c r="C105" s="222" t="s">
        <v>4605</v>
      </c>
      <c r="D105" s="221">
        <v>23</v>
      </c>
      <c r="E105" s="221">
        <v>7</v>
      </c>
      <c r="F105" s="221" t="s">
        <v>4072</v>
      </c>
      <c r="G105" s="223">
        <v>60000</v>
      </c>
      <c r="H105" s="223">
        <v>70000</v>
      </c>
      <c r="I105" s="177" t="s">
        <v>4606</v>
      </c>
      <c r="J105" s="177">
        <v>70</v>
      </c>
      <c r="K105" s="177" t="s">
        <v>4496</v>
      </c>
      <c r="L105" s="245"/>
    </row>
    <row r="106" spans="1:12" s="1" customFormat="1" ht="30" customHeight="1">
      <c r="A106" s="231">
        <v>101</v>
      </c>
      <c r="B106" s="222" t="s">
        <v>4607</v>
      </c>
      <c r="C106" s="222" t="s">
        <v>4608</v>
      </c>
      <c r="D106" s="221">
        <v>29</v>
      </c>
      <c r="E106" s="221">
        <v>10</v>
      </c>
      <c r="F106" s="221" t="s">
        <v>4072</v>
      </c>
      <c r="G106" s="223">
        <v>50000</v>
      </c>
      <c r="H106" s="223">
        <v>60000</v>
      </c>
      <c r="I106" s="177" t="s">
        <v>4606</v>
      </c>
      <c r="J106" s="177">
        <v>70</v>
      </c>
      <c r="K106" s="177" t="s">
        <v>4496</v>
      </c>
      <c r="L106" s="245"/>
    </row>
    <row r="107" spans="1:12" s="1" customFormat="1" ht="30" customHeight="1">
      <c r="A107" s="231">
        <v>102</v>
      </c>
      <c r="B107" s="222" t="s">
        <v>4609</v>
      </c>
      <c r="C107" s="222" t="s">
        <v>4610</v>
      </c>
      <c r="D107" s="221">
        <v>28</v>
      </c>
      <c r="E107" s="221">
        <v>10</v>
      </c>
      <c r="F107" s="221" t="s">
        <v>4072</v>
      </c>
      <c r="G107" s="223">
        <v>70000</v>
      </c>
      <c r="H107" s="223">
        <v>70000</v>
      </c>
      <c r="I107" s="177" t="s">
        <v>4752</v>
      </c>
      <c r="J107" s="177">
        <v>150</v>
      </c>
      <c r="K107" s="177" t="s">
        <v>3483</v>
      </c>
      <c r="L107" s="245"/>
    </row>
    <row r="108" spans="1:12" s="1" customFormat="1" ht="30" customHeight="1">
      <c r="A108" s="231">
        <v>103</v>
      </c>
      <c r="B108" s="222" t="s">
        <v>4611</v>
      </c>
      <c r="C108" s="222" t="s">
        <v>4612</v>
      </c>
      <c r="D108" s="221">
        <v>31</v>
      </c>
      <c r="E108" s="221">
        <v>0</v>
      </c>
      <c r="F108" s="221" t="s">
        <v>4072</v>
      </c>
      <c r="G108" s="223">
        <v>70000</v>
      </c>
      <c r="H108" s="223">
        <v>70000</v>
      </c>
      <c r="I108" s="177" t="s">
        <v>4752</v>
      </c>
      <c r="J108" s="177">
        <v>150</v>
      </c>
      <c r="K108" s="177" t="s">
        <v>3483</v>
      </c>
      <c r="L108" s="245"/>
    </row>
    <row r="109" spans="1:12" s="1" customFormat="1" ht="30" customHeight="1">
      <c r="A109" s="231">
        <v>104</v>
      </c>
      <c r="B109" s="222" t="s">
        <v>4613</v>
      </c>
      <c r="C109" s="222" t="s">
        <v>4614</v>
      </c>
      <c r="D109" s="221">
        <v>27</v>
      </c>
      <c r="E109" s="221">
        <v>15</v>
      </c>
      <c r="F109" s="221" t="s">
        <v>4072</v>
      </c>
      <c r="G109" s="297" t="s">
        <v>4740</v>
      </c>
      <c r="H109" s="297" t="s">
        <v>4740</v>
      </c>
      <c r="I109" s="177" t="s">
        <v>4615</v>
      </c>
      <c r="J109" s="177">
        <v>80</v>
      </c>
      <c r="K109" s="177" t="s">
        <v>3483</v>
      </c>
      <c r="L109" s="245"/>
    </row>
    <row r="110" spans="1:12" s="1" customFormat="1" ht="30" customHeight="1">
      <c r="A110" s="231">
        <v>105</v>
      </c>
      <c r="B110" s="222" t="s">
        <v>4616</v>
      </c>
      <c r="C110" s="222" t="s">
        <v>4617</v>
      </c>
      <c r="D110" s="221">
        <v>27</v>
      </c>
      <c r="E110" s="221">
        <v>8</v>
      </c>
      <c r="F110" s="221" t="s">
        <v>4072</v>
      </c>
      <c r="G110" s="223">
        <v>60000</v>
      </c>
      <c r="H110" s="223">
        <v>60000</v>
      </c>
      <c r="I110" s="177" t="s">
        <v>4752</v>
      </c>
      <c r="J110" s="177">
        <v>150</v>
      </c>
      <c r="K110" s="177" t="s">
        <v>3483</v>
      </c>
      <c r="L110" s="245"/>
    </row>
    <row r="111" spans="1:12" s="1" customFormat="1" ht="30" customHeight="1">
      <c r="A111" s="231">
        <v>106</v>
      </c>
      <c r="B111" s="222" t="s">
        <v>4618</v>
      </c>
      <c r="C111" s="222" t="s">
        <v>4619</v>
      </c>
      <c r="D111" s="221">
        <v>29</v>
      </c>
      <c r="E111" s="221">
        <v>16</v>
      </c>
      <c r="F111" s="221" t="s">
        <v>4072</v>
      </c>
      <c r="G111" s="223">
        <v>70000</v>
      </c>
      <c r="H111" s="223">
        <v>70000</v>
      </c>
      <c r="I111" s="177" t="s">
        <v>4752</v>
      </c>
      <c r="J111" s="177">
        <v>150</v>
      </c>
      <c r="K111" s="177" t="s">
        <v>3483</v>
      </c>
      <c r="L111" s="245"/>
    </row>
    <row r="112" spans="1:12" s="1" customFormat="1" ht="30" customHeight="1">
      <c r="A112" s="231">
        <v>107</v>
      </c>
      <c r="B112" s="222" t="s">
        <v>4620</v>
      </c>
      <c r="C112" s="222" t="s">
        <v>4621</v>
      </c>
      <c r="D112" s="221">
        <v>25</v>
      </c>
      <c r="E112" s="221">
        <v>17</v>
      </c>
      <c r="F112" s="221" t="s">
        <v>4072</v>
      </c>
      <c r="G112" s="223">
        <v>80000</v>
      </c>
      <c r="H112" s="223">
        <v>80000</v>
      </c>
      <c r="I112" s="177" t="s">
        <v>4752</v>
      </c>
      <c r="J112" s="177">
        <v>150</v>
      </c>
      <c r="K112" s="177" t="s">
        <v>3483</v>
      </c>
      <c r="L112" s="245"/>
    </row>
    <row r="113" spans="1:13" s="1" customFormat="1" ht="30" customHeight="1">
      <c r="A113" s="231">
        <v>108</v>
      </c>
      <c r="B113" s="222" t="s">
        <v>4622</v>
      </c>
      <c r="C113" s="222" t="s">
        <v>4623</v>
      </c>
      <c r="D113" s="221">
        <v>17</v>
      </c>
      <c r="E113" s="221">
        <v>5</v>
      </c>
      <c r="F113" s="221" t="s">
        <v>4384</v>
      </c>
      <c r="G113" s="223">
        <v>50000</v>
      </c>
      <c r="H113" s="223">
        <v>50000</v>
      </c>
      <c r="I113" s="177" t="s">
        <v>4615</v>
      </c>
      <c r="J113" s="177">
        <v>80</v>
      </c>
      <c r="K113" s="177" t="s">
        <v>3483</v>
      </c>
      <c r="L113" s="245"/>
    </row>
    <row r="114" spans="1:13" s="1" customFormat="1" ht="30" customHeight="1">
      <c r="A114" s="231">
        <v>109</v>
      </c>
      <c r="B114" s="222" t="s">
        <v>4624</v>
      </c>
      <c r="C114" s="222" t="s">
        <v>4625</v>
      </c>
      <c r="D114" s="221">
        <v>32</v>
      </c>
      <c r="E114" s="221">
        <v>20</v>
      </c>
      <c r="F114" s="221" t="s">
        <v>4384</v>
      </c>
      <c r="G114" s="297" t="s">
        <v>4739</v>
      </c>
      <c r="H114" s="297" t="s">
        <v>4739</v>
      </c>
      <c r="I114" s="177" t="s">
        <v>4615</v>
      </c>
      <c r="J114" s="177">
        <v>80</v>
      </c>
      <c r="K114" s="177" t="s">
        <v>3483</v>
      </c>
      <c r="L114" s="245"/>
    </row>
    <row r="115" spans="1:13" s="1" customFormat="1" ht="30" customHeight="1">
      <c r="A115" s="231">
        <v>110</v>
      </c>
      <c r="B115" s="222" t="s">
        <v>4626</v>
      </c>
      <c r="C115" s="222" t="s">
        <v>4627</v>
      </c>
      <c r="D115" s="221">
        <v>42</v>
      </c>
      <c r="E115" s="221">
        <v>30</v>
      </c>
      <c r="F115" s="221" t="s">
        <v>4072</v>
      </c>
      <c r="G115" s="297" t="s">
        <v>4741</v>
      </c>
      <c r="H115" s="297" t="s">
        <v>4742</v>
      </c>
      <c r="I115" s="177" t="s">
        <v>4615</v>
      </c>
      <c r="J115" s="177">
        <v>80</v>
      </c>
      <c r="K115" s="177" t="s">
        <v>3483</v>
      </c>
      <c r="L115" s="245"/>
    </row>
    <row r="116" spans="1:13" s="1" customFormat="1" ht="30" customHeight="1">
      <c r="A116" s="231">
        <v>111</v>
      </c>
      <c r="B116" s="222" t="s">
        <v>4628</v>
      </c>
      <c r="C116" s="213" t="s">
        <v>4629</v>
      </c>
      <c r="D116" s="213">
        <v>42</v>
      </c>
      <c r="E116" s="213">
        <v>24</v>
      </c>
      <c r="F116" s="213" t="s">
        <v>4072</v>
      </c>
      <c r="G116" s="213" t="s">
        <v>4743</v>
      </c>
      <c r="H116" s="213" t="s">
        <v>4743</v>
      </c>
      <c r="I116" s="213" t="s">
        <v>4615</v>
      </c>
      <c r="J116" s="213">
        <v>80</v>
      </c>
      <c r="K116" s="213" t="s">
        <v>3483</v>
      </c>
      <c r="L116" s="246"/>
      <c r="M116" s="303"/>
    </row>
    <row r="117" spans="1:13" s="1" customFormat="1" ht="38.25" customHeight="1">
      <c r="A117" s="299">
        <v>112</v>
      </c>
      <c r="B117" s="380" t="s">
        <v>4630</v>
      </c>
      <c r="C117" s="300" t="s">
        <v>4631</v>
      </c>
      <c r="D117" s="300">
        <v>23</v>
      </c>
      <c r="E117" s="300">
        <v>6</v>
      </c>
      <c r="F117" s="300" t="s">
        <v>4384</v>
      </c>
      <c r="G117" s="301">
        <v>50000</v>
      </c>
      <c r="H117" s="301">
        <v>60000</v>
      </c>
      <c r="I117" s="300" t="s">
        <v>4615</v>
      </c>
      <c r="J117" s="300">
        <v>80</v>
      </c>
      <c r="K117" s="300" t="s">
        <v>3483</v>
      </c>
      <c r="L117" s="302"/>
      <c r="M117" s="303"/>
    </row>
    <row r="118" spans="1:13" ht="48" customHeight="1" thickBot="1">
      <c r="A118" s="233">
        <v>113</v>
      </c>
      <c r="B118" s="263" t="s">
        <v>4728</v>
      </c>
      <c r="C118" s="248" t="s">
        <v>4729</v>
      </c>
      <c r="D118" s="239"/>
      <c r="E118" s="239"/>
      <c r="F118" s="239"/>
      <c r="G118" s="304">
        <v>90000</v>
      </c>
      <c r="H118" s="304">
        <v>100000</v>
      </c>
      <c r="I118" s="239"/>
      <c r="J118" s="239"/>
      <c r="K118" s="239"/>
      <c r="L118" s="244"/>
    </row>
  </sheetData>
  <mergeCells count="9">
    <mergeCell ref="L3:L4"/>
    <mergeCell ref="I3:K3"/>
    <mergeCell ref="A1:K1"/>
    <mergeCell ref="A3:A4"/>
    <mergeCell ref="B3:B4"/>
    <mergeCell ref="C3:C4"/>
    <mergeCell ref="E3:E4"/>
    <mergeCell ref="F3:F4"/>
    <mergeCell ref="G3:H3"/>
  </mergeCells>
  <phoneticPr fontId="2" type="noConversion"/>
  <hyperlinks>
    <hyperlink ref="I61" r:id="rId1" display="http://www.bathtel.com"/>
  </hyperlinks>
  <pageMargins left="0.7" right="0.7" top="0.75" bottom="0.75" header="0.3" footer="0.3"/>
  <pageSetup paperSize="9" scale="83" fitToHeight="0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7" sqref="B57"/>
    </sheetView>
  </sheetViews>
  <sheetFormatPr defaultRowHeight="13.5"/>
  <cols>
    <col min="1" max="1" width="5.88671875" customWidth="1"/>
    <col min="2" max="2" width="14.88671875" customWidth="1"/>
    <col min="3" max="3" width="30.88671875" customWidth="1"/>
    <col min="9" max="9" width="10" customWidth="1"/>
    <col min="10" max="10" width="13" customWidth="1"/>
    <col min="12" max="12" width="9.5546875" customWidth="1"/>
    <col min="13" max="13" width="25.5546875" customWidth="1"/>
  </cols>
  <sheetData>
    <row r="1" spans="1:14" ht="40.5" customHeight="1">
      <c r="A1" s="399" t="s">
        <v>4661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</row>
    <row r="2" spans="1:14" ht="14.25" thickBot="1"/>
    <row r="3" spans="1:14" s="1" customFormat="1" ht="24" customHeight="1">
      <c r="A3" s="400" t="s">
        <v>0</v>
      </c>
      <c r="B3" s="402" t="s">
        <v>1</v>
      </c>
      <c r="C3" s="404" t="s">
        <v>2</v>
      </c>
      <c r="D3" s="275" t="s">
        <v>3</v>
      </c>
      <c r="E3" s="402" t="s">
        <v>27</v>
      </c>
      <c r="F3" s="402" t="s">
        <v>33</v>
      </c>
      <c r="G3" s="404" t="s">
        <v>4</v>
      </c>
      <c r="H3" s="404"/>
      <c r="I3" s="397" t="s">
        <v>4855</v>
      </c>
      <c r="J3" s="404" t="s">
        <v>5</v>
      </c>
      <c r="K3" s="404"/>
      <c r="L3" s="404"/>
      <c r="M3" s="395" t="s">
        <v>4754</v>
      </c>
    </row>
    <row r="4" spans="1:14" s="1" customFormat="1" ht="24">
      <c r="A4" s="401"/>
      <c r="B4" s="403"/>
      <c r="C4" s="403"/>
      <c r="D4" s="294" t="s">
        <v>26</v>
      </c>
      <c r="E4" s="403"/>
      <c r="F4" s="403"/>
      <c r="G4" s="277" t="s">
        <v>10</v>
      </c>
      <c r="H4" s="277" t="s">
        <v>11</v>
      </c>
      <c r="I4" s="398"/>
      <c r="J4" s="276" t="s">
        <v>28</v>
      </c>
      <c r="K4" s="278" t="s">
        <v>6</v>
      </c>
      <c r="L4" s="278" t="s">
        <v>7</v>
      </c>
      <c r="M4" s="396"/>
    </row>
    <row r="5" spans="1:14" s="1" customFormat="1" ht="29.25" customHeight="1">
      <c r="A5" s="272"/>
      <c r="B5" s="271"/>
      <c r="C5" s="271"/>
      <c r="D5" s="2"/>
      <c r="E5" s="2"/>
      <c r="F5" s="273"/>
      <c r="G5" s="273"/>
      <c r="H5" s="273"/>
      <c r="I5" s="328"/>
      <c r="J5" s="2"/>
      <c r="K5" s="3"/>
      <c r="L5" s="3"/>
      <c r="M5" s="229"/>
    </row>
    <row r="6" spans="1:14" s="1" customFormat="1" ht="30" customHeight="1">
      <c r="A6" s="231">
        <v>1</v>
      </c>
      <c r="B6" s="187" t="s">
        <v>4867</v>
      </c>
      <c r="C6" s="187" t="s">
        <v>34</v>
      </c>
      <c r="D6" s="188">
        <v>30</v>
      </c>
      <c r="E6" s="188">
        <v>10</v>
      </c>
      <c r="F6" s="186" t="s">
        <v>4200</v>
      </c>
      <c r="G6" s="189">
        <v>50000</v>
      </c>
      <c r="H6" s="189">
        <v>50000</v>
      </c>
      <c r="I6" s="189"/>
      <c r="J6" s="188" t="s">
        <v>4201</v>
      </c>
      <c r="K6" s="188">
        <v>40</v>
      </c>
      <c r="L6" s="188" t="s">
        <v>4202</v>
      </c>
      <c r="M6" s="249"/>
      <c r="N6" s="310"/>
    </row>
    <row r="7" spans="1:14" s="1" customFormat="1" ht="30" customHeight="1">
      <c r="A7" s="231">
        <v>2</v>
      </c>
      <c r="B7" s="184" t="s">
        <v>4868</v>
      </c>
      <c r="C7" s="184" t="s">
        <v>35</v>
      </c>
      <c r="D7" s="190">
        <v>30</v>
      </c>
      <c r="E7" s="190">
        <v>15</v>
      </c>
      <c r="F7" s="182" t="s">
        <v>4200</v>
      </c>
      <c r="G7" s="191">
        <v>60000</v>
      </c>
      <c r="H7" s="191">
        <v>60000</v>
      </c>
      <c r="I7" s="191"/>
      <c r="J7" s="179" t="s">
        <v>4201</v>
      </c>
      <c r="K7" s="179">
        <v>40</v>
      </c>
      <c r="L7" s="179" t="s">
        <v>4202</v>
      </c>
      <c r="M7" s="250"/>
      <c r="N7" s="303"/>
    </row>
    <row r="8" spans="1:14" s="1" customFormat="1" ht="30" customHeight="1">
      <c r="A8" s="231">
        <v>3</v>
      </c>
      <c r="B8" s="184" t="s">
        <v>4869</v>
      </c>
      <c r="C8" s="184" t="s">
        <v>36</v>
      </c>
      <c r="D8" s="179">
        <v>19</v>
      </c>
      <c r="E8" s="179">
        <v>20</v>
      </c>
      <c r="F8" s="182" t="s">
        <v>792</v>
      </c>
      <c r="G8" s="274">
        <v>40000</v>
      </c>
      <c r="H8" s="274">
        <v>40000</v>
      </c>
      <c r="I8" s="274">
        <v>10000</v>
      </c>
      <c r="J8" s="179" t="s">
        <v>4203</v>
      </c>
      <c r="K8" s="179">
        <v>100</v>
      </c>
      <c r="L8" s="179" t="s">
        <v>4204</v>
      </c>
      <c r="M8" s="250"/>
      <c r="N8" s="303"/>
    </row>
    <row r="9" spans="1:14" s="1" customFormat="1" ht="30" customHeight="1">
      <c r="A9" s="231">
        <v>4</v>
      </c>
      <c r="B9" s="312" t="s">
        <v>4866</v>
      </c>
      <c r="C9" s="184" t="s">
        <v>37</v>
      </c>
      <c r="D9" s="182">
        <v>36</v>
      </c>
      <c r="E9" s="182">
        <v>14</v>
      </c>
      <c r="F9" s="182" t="s">
        <v>38</v>
      </c>
      <c r="G9" s="192">
        <v>70000</v>
      </c>
      <c r="H9" s="192">
        <v>70000</v>
      </c>
      <c r="I9" s="192">
        <v>10000</v>
      </c>
      <c r="J9" s="179" t="s">
        <v>4203</v>
      </c>
      <c r="K9" s="179">
        <v>100</v>
      </c>
      <c r="L9" s="179" t="s">
        <v>4204</v>
      </c>
      <c r="M9" s="250" t="s">
        <v>4856</v>
      </c>
      <c r="N9" s="303"/>
    </row>
    <row r="10" spans="1:14" s="1" customFormat="1" ht="30" customHeight="1">
      <c r="A10" s="231">
        <v>5</v>
      </c>
      <c r="B10" s="184" t="s">
        <v>4870</v>
      </c>
      <c r="C10" s="184" t="s">
        <v>39</v>
      </c>
      <c r="D10" s="182">
        <v>19</v>
      </c>
      <c r="E10" s="182">
        <v>15</v>
      </c>
      <c r="F10" s="182" t="s">
        <v>38</v>
      </c>
      <c r="G10" s="192">
        <v>45000</v>
      </c>
      <c r="H10" s="192">
        <v>50000</v>
      </c>
      <c r="I10" s="192"/>
      <c r="J10" s="179" t="s">
        <v>4203</v>
      </c>
      <c r="K10" s="179">
        <v>100</v>
      </c>
      <c r="L10" s="179" t="s">
        <v>4204</v>
      </c>
      <c r="M10" s="250"/>
      <c r="N10" s="303"/>
    </row>
    <row r="11" spans="1:14" s="1" customFormat="1" ht="30" customHeight="1">
      <c r="A11" s="231">
        <v>6</v>
      </c>
      <c r="B11" s="184" t="s">
        <v>4871</v>
      </c>
      <c r="C11" s="184" t="s">
        <v>41</v>
      </c>
      <c r="D11" s="182">
        <v>24</v>
      </c>
      <c r="E11" s="182">
        <v>20</v>
      </c>
      <c r="F11" s="182" t="s">
        <v>4200</v>
      </c>
      <c r="G11" s="192">
        <v>80000</v>
      </c>
      <c r="H11" s="192">
        <v>90000</v>
      </c>
      <c r="I11" s="192">
        <v>10000</v>
      </c>
      <c r="J11" s="179" t="s">
        <v>4205</v>
      </c>
      <c r="K11" s="179">
        <v>90</v>
      </c>
      <c r="L11" s="179" t="s">
        <v>4206</v>
      </c>
      <c r="M11" s="250"/>
      <c r="N11" s="303"/>
    </row>
    <row r="12" spans="1:14" s="1" customFormat="1" ht="35.25" customHeight="1">
      <c r="A12" s="231">
        <v>7</v>
      </c>
      <c r="B12" s="184" t="s">
        <v>4914</v>
      </c>
      <c r="C12" s="184" t="s">
        <v>42</v>
      </c>
      <c r="D12" s="179">
        <v>204</v>
      </c>
      <c r="E12" s="179">
        <v>500</v>
      </c>
      <c r="F12" s="182" t="s">
        <v>38</v>
      </c>
      <c r="G12" s="180">
        <v>80000</v>
      </c>
      <c r="H12" s="180">
        <v>90000</v>
      </c>
      <c r="I12" s="180"/>
      <c r="J12" s="179" t="s">
        <v>4207</v>
      </c>
      <c r="K12" s="179">
        <v>100</v>
      </c>
      <c r="L12" s="179" t="s">
        <v>96</v>
      </c>
      <c r="M12" s="250"/>
      <c r="N12" s="303"/>
    </row>
    <row r="13" spans="1:14" s="1" customFormat="1" ht="30" customHeight="1">
      <c r="A13" s="231">
        <v>8</v>
      </c>
      <c r="B13" s="184" t="s">
        <v>4872</v>
      </c>
      <c r="C13" s="184" t="s">
        <v>43</v>
      </c>
      <c r="D13" s="182">
        <v>30</v>
      </c>
      <c r="E13" s="182">
        <v>19</v>
      </c>
      <c r="F13" s="182" t="s">
        <v>38</v>
      </c>
      <c r="G13" s="192">
        <v>60000</v>
      </c>
      <c r="H13" s="192">
        <v>60000</v>
      </c>
      <c r="I13" s="192">
        <v>5000</v>
      </c>
      <c r="J13" s="179" t="s">
        <v>4203</v>
      </c>
      <c r="K13" s="179">
        <v>100</v>
      </c>
      <c r="L13" s="179" t="s">
        <v>4204</v>
      </c>
      <c r="M13" s="250"/>
      <c r="N13" s="303"/>
    </row>
    <row r="14" spans="1:14" s="1" customFormat="1" ht="30" customHeight="1">
      <c r="A14" s="231">
        <v>9</v>
      </c>
      <c r="B14" s="184" t="s">
        <v>4873</v>
      </c>
      <c r="C14" s="184" t="s">
        <v>44</v>
      </c>
      <c r="D14" s="190">
        <v>48</v>
      </c>
      <c r="E14" s="190">
        <v>30</v>
      </c>
      <c r="F14" s="182" t="s">
        <v>38</v>
      </c>
      <c r="G14" s="191">
        <v>70000</v>
      </c>
      <c r="H14" s="191">
        <v>70000</v>
      </c>
      <c r="I14" s="191">
        <v>10000</v>
      </c>
      <c r="J14" s="179" t="s">
        <v>4208</v>
      </c>
      <c r="K14" s="179">
        <v>600</v>
      </c>
      <c r="L14" s="179" t="s">
        <v>4209</v>
      </c>
      <c r="M14" s="250"/>
      <c r="N14" s="303"/>
    </row>
    <row r="15" spans="1:14" s="1" customFormat="1" ht="30" customHeight="1">
      <c r="A15" s="231">
        <v>10</v>
      </c>
      <c r="B15" s="184" t="s">
        <v>4916</v>
      </c>
      <c r="C15" s="184" t="s">
        <v>45</v>
      </c>
      <c r="D15" s="182">
        <v>18</v>
      </c>
      <c r="E15" s="182">
        <v>5</v>
      </c>
      <c r="F15" s="182" t="s">
        <v>792</v>
      </c>
      <c r="G15" s="192"/>
      <c r="H15" s="192"/>
      <c r="I15" s="192"/>
      <c r="J15" s="179" t="s">
        <v>4201</v>
      </c>
      <c r="K15" s="179">
        <v>40</v>
      </c>
      <c r="L15" s="179" t="s">
        <v>4202</v>
      </c>
      <c r="M15" s="250"/>
      <c r="N15" s="303"/>
    </row>
    <row r="16" spans="1:14" s="1" customFormat="1" ht="30" customHeight="1">
      <c r="A16" s="231">
        <v>11</v>
      </c>
      <c r="B16" s="184" t="s">
        <v>4874</v>
      </c>
      <c r="C16" s="184" t="s">
        <v>46</v>
      </c>
      <c r="D16" s="190">
        <v>46</v>
      </c>
      <c r="E16" s="190">
        <v>40</v>
      </c>
      <c r="F16" s="182" t="s">
        <v>38</v>
      </c>
      <c r="G16" s="191">
        <v>70000</v>
      </c>
      <c r="H16" s="191">
        <v>70000</v>
      </c>
      <c r="I16" s="191">
        <v>10000</v>
      </c>
      <c r="J16" s="179" t="s">
        <v>4208</v>
      </c>
      <c r="K16" s="179">
        <v>600</v>
      </c>
      <c r="L16" s="179" t="s">
        <v>4209</v>
      </c>
      <c r="M16" s="250"/>
      <c r="N16" s="303"/>
    </row>
    <row r="17" spans="1:14" s="1" customFormat="1" ht="30" customHeight="1">
      <c r="A17" s="231">
        <v>12</v>
      </c>
      <c r="B17" s="184" t="s">
        <v>4875</v>
      </c>
      <c r="C17" s="184" t="s">
        <v>47</v>
      </c>
      <c r="D17" s="190">
        <v>21</v>
      </c>
      <c r="E17" s="190">
        <v>10</v>
      </c>
      <c r="F17" s="182" t="s">
        <v>38</v>
      </c>
      <c r="G17" s="191">
        <v>90000</v>
      </c>
      <c r="H17" s="191">
        <v>100000</v>
      </c>
      <c r="I17" s="191"/>
      <c r="J17" s="179" t="s">
        <v>4210</v>
      </c>
      <c r="K17" s="179">
        <v>48</v>
      </c>
      <c r="L17" s="179" t="s">
        <v>4211</v>
      </c>
      <c r="M17" s="250" t="s">
        <v>4857</v>
      </c>
      <c r="N17" s="303"/>
    </row>
    <row r="18" spans="1:14" s="1" customFormat="1" ht="50.25" customHeight="1">
      <c r="A18" s="231">
        <v>13</v>
      </c>
      <c r="B18" s="184" t="s">
        <v>4917</v>
      </c>
      <c r="C18" s="184" t="s">
        <v>48</v>
      </c>
      <c r="D18" s="190">
        <v>241</v>
      </c>
      <c r="E18" s="190">
        <v>238</v>
      </c>
      <c r="F18" s="182" t="s">
        <v>38</v>
      </c>
      <c r="G18" s="191"/>
      <c r="H18" s="191"/>
      <c r="I18" s="191"/>
      <c r="J18" s="179" t="s">
        <v>4212</v>
      </c>
      <c r="K18" s="190">
        <v>100</v>
      </c>
      <c r="L18" s="190" t="s">
        <v>97</v>
      </c>
      <c r="M18" s="250"/>
      <c r="N18" s="303"/>
    </row>
    <row r="19" spans="1:14" s="1" customFormat="1" ht="30" customHeight="1">
      <c r="A19" s="231">
        <v>14</v>
      </c>
      <c r="B19" s="184" t="s">
        <v>4876</v>
      </c>
      <c r="C19" s="184" t="s">
        <v>50</v>
      </c>
      <c r="D19" s="190">
        <v>44</v>
      </c>
      <c r="E19" s="190">
        <v>40</v>
      </c>
      <c r="F19" s="182" t="s">
        <v>38</v>
      </c>
      <c r="G19" s="191">
        <v>40000</v>
      </c>
      <c r="H19" s="191">
        <v>50000</v>
      </c>
      <c r="I19" s="191">
        <v>10000</v>
      </c>
      <c r="J19" s="179" t="s">
        <v>4208</v>
      </c>
      <c r="K19" s="179">
        <v>600</v>
      </c>
      <c r="L19" s="179" t="s">
        <v>4209</v>
      </c>
      <c r="M19" s="250"/>
      <c r="N19" s="303"/>
    </row>
    <row r="20" spans="1:14" s="1" customFormat="1" ht="45.75" customHeight="1">
      <c r="A20" s="231">
        <v>15</v>
      </c>
      <c r="B20" s="184" t="s">
        <v>4877</v>
      </c>
      <c r="C20" s="184" t="s">
        <v>51</v>
      </c>
      <c r="D20" s="182">
        <v>28</v>
      </c>
      <c r="E20" s="182">
        <v>30</v>
      </c>
      <c r="F20" s="182" t="s">
        <v>4200</v>
      </c>
      <c r="G20" s="192">
        <v>65000</v>
      </c>
      <c r="H20" s="192">
        <v>75000</v>
      </c>
      <c r="I20" s="192">
        <v>10000</v>
      </c>
      <c r="J20" s="179" t="s">
        <v>4201</v>
      </c>
      <c r="K20" s="179">
        <v>40</v>
      </c>
      <c r="L20" s="179" t="s">
        <v>4202</v>
      </c>
      <c r="M20" s="314" t="s">
        <v>4858</v>
      </c>
      <c r="N20" s="303"/>
    </row>
    <row r="21" spans="1:14" s="1" customFormat="1" ht="30" customHeight="1">
      <c r="A21" s="231">
        <v>16</v>
      </c>
      <c r="B21" s="184" t="s">
        <v>4878</v>
      </c>
      <c r="C21" s="184" t="s">
        <v>52</v>
      </c>
      <c r="D21" s="182">
        <v>14</v>
      </c>
      <c r="E21" s="182">
        <v>12</v>
      </c>
      <c r="F21" s="182" t="s">
        <v>53</v>
      </c>
      <c r="G21" s="192">
        <v>70000</v>
      </c>
      <c r="H21" s="192">
        <v>80000</v>
      </c>
      <c r="I21" s="192">
        <v>10000</v>
      </c>
      <c r="J21" s="179" t="s">
        <v>4201</v>
      </c>
      <c r="K21" s="179">
        <v>40</v>
      </c>
      <c r="L21" s="179" t="s">
        <v>4202</v>
      </c>
      <c r="M21" s="250"/>
      <c r="N21" s="303"/>
    </row>
    <row r="22" spans="1:14" s="1" customFormat="1" ht="30" customHeight="1">
      <c r="A22" s="231">
        <v>17</v>
      </c>
      <c r="B22" s="184" t="s">
        <v>4879</v>
      </c>
      <c r="C22" s="184" t="s">
        <v>54</v>
      </c>
      <c r="D22" s="190">
        <v>21</v>
      </c>
      <c r="E22" s="190">
        <v>8</v>
      </c>
      <c r="F22" s="182" t="s">
        <v>38</v>
      </c>
      <c r="G22" s="191">
        <v>90000</v>
      </c>
      <c r="H22" s="191">
        <v>110000</v>
      </c>
      <c r="I22" s="191">
        <v>10000</v>
      </c>
      <c r="J22" s="179" t="s">
        <v>4213</v>
      </c>
      <c r="K22" s="179">
        <v>50</v>
      </c>
      <c r="L22" s="179" t="s">
        <v>4214</v>
      </c>
      <c r="M22" s="250"/>
      <c r="N22" s="303"/>
    </row>
    <row r="23" spans="1:14" s="1" customFormat="1" ht="30" customHeight="1">
      <c r="A23" s="231">
        <v>18</v>
      </c>
      <c r="B23" s="184" t="s">
        <v>4880</v>
      </c>
      <c r="C23" s="184" t="s">
        <v>55</v>
      </c>
      <c r="D23" s="182">
        <v>25</v>
      </c>
      <c r="E23" s="182">
        <v>18</v>
      </c>
      <c r="F23" s="182" t="s">
        <v>792</v>
      </c>
      <c r="G23" s="192">
        <v>55000</v>
      </c>
      <c r="H23" s="192">
        <v>55000</v>
      </c>
      <c r="I23" s="192"/>
      <c r="J23" s="179" t="s">
        <v>4203</v>
      </c>
      <c r="K23" s="179">
        <v>100</v>
      </c>
      <c r="L23" s="179" t="s">
        <v>4204</v>
      </c>
      <c r="M23" s="250"/>
      <c r="N23" s="311"/>
    </row>
    <row r="24" spans="1:14" s="1" customFormat="1" ht="30" customHeight="1">
      <c r="A24" s="231">
        <v>19</v>
      </c>
      <c r="B24" s="184" t="s">
        <v>4918</v>
      </c>
      <c r="C24" s="184" t="s">
        <v>56</v>
      </c>
      <c r="D24" s="182">
        <v>300</v>
      </c>
      <c r="E24" s="182">
        <v>200</v>
      </c>
      <c r="F24" s="182" t="s">
        <v>38</v>
      </c>
      <c r="G24" s="192"/>
      <c r="H24" s="192"/>
      <c r="I24" s="192"/>
      <c r="J24" s="179" t="s">
        <v>4215</v>
      </c>
      <c r="K24" s="182">
        <v>76</v>
      </c>
      <c r="L24" s="182" t="s">
        <v>97</v>
      </c>
      <c r="M24" s="250"/>
      <c r="N24" s="311"/>
    </row>
    <row r="25" spans="1:14" s="1" customFormat="1" ht="30" customHeight="1">
      <c r="A25" s="231">
        <v>20</v>
      </c>
      <c r="B25" s="184" t="s">
        <v>4919</v>
      </c>
      <c r="C25" s="184" t="s">
        <v>57</v>
      </c>
      <c r="D25" s="182">
        <v>321</v>
      </c>
      <c r="E25" s="182">
        <v>700</v>
      </c>
      <c r="F25" s="182" t="s">
        <v>4200</v>
      </c>
      <c r="G25" s="192"/>
      <c r="H25" s="192"/>
      <c r="I25" s="192"/>
      <c r="J25" s="179" t="s">
        <v>4212</v>
      </c>
      <c r="K25" s="190">
        <v>100</v>
      </c>
      <c r="L25" s="190" t="s">
        <v>97</v>
      </c>
      <c r="M25" s="250"/>
      <c r="N25" s="311"/>
    </row>
    <row r="26" spans="1:14" s="1" customFormat="1" ht="30" customHeight="1">
      <c r="A26" s="231">
        <v>21</v>
      </c>
      <c r="B26" s="184" t="s">
        <v>4881</v>
      </c>
      <c r="C26" s="184" t="s">
        <v>58</v>
      </c>
      <c r="D26" s="179">
        <v>39</v>
      </c>
      <c r="E26" s="179">
        <v>20</v>
      </c>
      <c r="F26" s="182" t="s">
        <v>38</v>
      </c>
      <c r="G26" s="274">
        <v>70000</v>
      </c>
      <c r="H26" s="274">
        <v>70000</v>
      </c>
      <c r="I26" s="274">
        <v>5000</v>
      </c>
      <c r="J26" s="179" t="s">
        <v>4216</v>
      </c>
      <c r="K26" s="179">
        <v>44</v>
      </c>
      <c r="L26" s="179" t="s">
        <v>530</v>
      </c>
      <c r="M26" s="250" t="s">
        <v>4859</v>
      </c>
      <c r="N26" s="311"/>
    </row>
    <row r="27" spans="1:14" s="1" customFormat="1" ht="30" customHeight="1">
      <c r="A27" s="231">
        <v>22</v>
      </c>
      <c r="B27" s="184" t="s">
        <v>4882</v>
      </c>
      <c r="C27" s="184" t="s">
        <v>59</v>
      </c>
      <c r="D27" s="190">
        <v>46</v>
      </c>
      <c r="E27" s="190">
        <v>10</v>
      </c>
      <c r="F27" s="182" t="s">
        <v>38</v>
      </c>
      <c r="G27" s="191"/>
      <c r="H27" s="191"/>
      <c r="I27" s="191"/>
      <c r="J27" s="179" t="s">
        <v>4208</v>
      </c>
      <c r="K27" s="179">
        <v>600</v>
      </c>
      <c r="L27" s="179" t="s">
        <v>4209</v>
      </c>
      <c r="M27" s="250"/>
      <c r="N27" s="311"/>
    </row>
    <row r="28" spans="1:14" s="1" customFormat="1" ht="30" customHeight="1">
      <c r="A28" s="231">
        <v>23</v>
      </c>
      <c r="B28" s="184" t="s">
        <v>4883</v>
      </c>
      <c r="C28" s="184" t="s">
        <v>60</v>
      </c>
      <c r="D28" s="182">
        <v>30</v>
      </c>
      <c r="E28" s="182">
        <v>30</v>
      </c>
      <c r="F28" s="182" t="s">
        <v>38</v>
      </c>
      <c r="G28" s="192">
        <v>70000</v>
      </c>
      <c r="H28" s="192">
        <v>70000</v>
      </c>
      <c r="I28" s="192" t="s">
        <v>4860</v>
      </c>
      <c r="J28" s="179" t="s">
        <v>4201</v>
      </c>
      <c r="K28" s="179">
        <v>40</v>
      </c>
      <c r="L28" s="179" t="s">
        <v>4202</v>
      </c>
      <c r="M28" s="250"/>
      <c r="N28" s="311"/>
    </row>
    <row r="29" spans="1:14" s="1" customFormat="1" ht="30" customHeight="1">
      <c r="A29" s="231">
        <v>24</v>
      </c>
      <c r="B29" s="184" t="s">
        <v>4920</v>
      </c>
      <c r="C29" s="184" t="s">
        <v>61</v>
      </c>
      <c r="D29" s="190">
        <v>58</v>
      </c>
      <c r="E29" s="190">
        <v>42</v>
      </c>
      <c r="F29" s="182" t="s">
        <v>38</v>
      </c>
      <c r="G29" s="191"/>
      <c r="H29" s="191"/>
      <c r="I29" s="191"/>
      <c r="J29" s="179" t="s">
        <v>4217</v>
      </c>
      <c r="K29" s="190">
        <v>110</v>
      </c>
      <c r="L29" s="190" t="s">
        <v>4218</v>
      </c>
      <c r="M29" s="250"/>
      <c r="N29" s="311"/>
    </row>
    <row r="30" spans="1:14" s="1" customFormat="1" ht="30" customHeight="1">
      <c r="A30" s="231">
        <v>25</v>
      </c>
      <c r="B30" s="184" t="s">
        <v>4921</v>
      </c>
      <c r="C30" s="184" t="s">
        <v>62</v>
      </c>
      <c r="D30" s="179">
        <v>19</v>
      </c>
      <c r="E30" s="179">
        <v>20</v>
      </c>
      <c r="F30" s="182" t="s">
        <v>38</v>
      </c>
      <c r="G30" s="274">
        <v>80000</v>
      </c>
      <c r="H30" s="274">
        <v>90000</v>
      </c>
      <c r="I30" s="274">
        <v>10000</v>
      </c>
      <c r="J30" s="179" t="s">
        <v>4213</v>
      </c>
      <c r="K30" s="179">
        <v>50</v>
      </c>
      <c r="L30" s="179" t="s">
        <v>4214</v>
      </c>
      <c r="M30" s="250"/>
      <c r="N30" s="311"/>
    </row>
    <row r="31" spans="1:14" s="1" customFormat="1" ht="30" customHeight="1">
      <c r="A31" s="231">
        <v>26</v>
      </c>
      <c r="B31" s="184" t="s">
        <v>4884</v>
      </c>
      <c r="C31" s="184" t="s">
        <v>63</v>
      </c>
      <c r="D31" s="179">
        <v>38</v>
      </c>
      <c r="E31" s="179">
        <v>20</v>
      </c>
      <c r="F31" s="182" t="s">
        <v>38</v>
      </c>
      <c r="G31" s="274">
        <v>90000</v>
      </c>
      <c r="H31" s="274">
        <v>100000</v>
      </c>
      <c r="I31" s="274">
        <v>10000</v>
      </c>
      <c r="J31" s="179" t="s">
        <v>4216</v>
      </c>
      <c r="K31" s="179">
        <v>44</v>
      </c>
      <c r="L31" s="179" t="s">
        <v>530</v>
      </c>
      <c r="M31" s="250" t="s">
        <v>4861</v>
      </c>
      <c r="N31" s="311"/>
    </row>
    <row r="32" spans="1:14" s="1" customFormat="1" ht="30" customHeight="1">
      <c r="A32" s="231">
        <v>27</v>
      </c>
      <c r="B32" s="184" t="s">
        <v>4885</v>
      </c>
      <c r="C32" s="184" t="s">
        <v>64</v>
      </c>
      <c r="D32" s="190">
        <v>20</v>
      </c>
      <c r="E32" s="190">
        <v>6</v>
      </c>
      <c r="F32" s="182" t="s">
        <v>792</v>
      </c>
      <c r="G32" s="191">
        <v>80000</v>
      </c>
      <c r="H32" s="191">
        <v>80000</v>
      </c>
      <c r="I32" s="191"/>
      <c r="J32" s="179" t="s">
        <v>4203</v>
      </c>
      <c r="K32" s="179">
        <v>100</v>
      </c>
      <c r="L32" s="179" t="s">
        <v>4204</v>
      </c>
      <c r="M32" s="250"/>
      <c r="N32" s="311"/>
    </row>
    <row r="33" spans="1:14" s="1" customFormat="1" ht="30" customHeight="1">
      <c r="A33" s="231">
        <v>28</v>
      </c>
      <c r="B33" s="184" t="s">
        <v>4886</v>
      </c>
      <c r="C33" s="184" t="s">
        <v>65</v>
      </c>
      <c r="D33" s="190">
        <v>48</v>
      </c>
      <c r="E33" s="190">
        <v>30</v>
      </c>
      <c r="F33" s="182" t="s">
        <v>38</v>
      </c>
      <c r="G33" s="191">
        <v>70000</v>
      </c>
      <c r="H33" s="191">
        <v>70000</v>
      </c>
      <c r="I33" s="191">
        <v>5000</v>
      </c>
      <c r="J33" s="179" t="s">
        <v>4219</v>
      </c>
      <c r="K33" s="179">
        <v>60</v>
      </c>
      <c r="L33" s="179" t="s">
        <v>4220</v>
      </c>
      <c r="M33" s="250"/>
      <c r="N33" s="311"/>
    </row>
    <row r="34" spans="1:14" s="1" customFormat="1" ht="30" customHeight="1">
      <c r="A34" s="231">
        <v>29</v>
      </c>
      <c r="B34" s="184" t="s">
        <v>4887</v>
      </c>
      <c r="C34" s="184" t="s">
        <v>66</v>
      </c>
      <c r="D34" s="179">
        <v>40</v>
      </c>
      <c r="E34" s="179">
        <v>30</v>
      </c>
      <c r="F34" s="182" t="s">
        <v>38</v>
      </c>
      <c r="G34" s="274">
        <v>100000</v>
      </c>
      <c r="H34" s="274">
        <v>150000</v>
      </c>
      <c r="I34" s="274"/>
      <c r="J34" s="179" t="s">
        <v>4205</v>
      </c>
      <c r="K34" s="179">
        <v>90</v>
      </c>
      <c r="L34" s="179" t="s">
        <v>4206</v>
      </c>
      <c r="M34" s="250"/>
      <c r="N34" s="311"/>
    </row>
    <row r="35" spans="1:14" s="1" customFormat="1" ht="30" customHeight="1">
      <c r="A35" s="231">
        <v>30</v>
      </c>
      <c r="B35" s="184" t="s">
        <v>4888</v>
      </c>
      <c r="C35" s="184" t="s">
        <v>67</v>
      </c>
      <c r="D35" s="179">
        <v>32</v>
      </c>
      <c r="E35" s="179">
        <v>10</v>
      </c>
      <c r="F35" s="182" t="s">
        <v>38</v>
      </c>
      <c r="G35" s="274">
        <v>60000</v>
      </c>
      <c r="H35" s="274">
        <v>60000</v>
      </c>
      <c r="I35" s="274">
        <v>5000</v>
      </c>
      <c r="J35" s="179" t="s">
        <v>4216</v>
      </c>
      <c r="K35" s="179">
        <v>44</v>
      </c>
      <c r="L35" s="179" t="s">
        <v>530</v>
      </c>
      <c r="M35" s="250"/>
      <c r="N35" s="311"/>
    </row>
    <row r="36" spans="1:14" s="1" customFormat="1" ht="30" customHeight="1">
      <c r="A36" s="231">
        <v>31</v>
      </c>
      <c r="B36" s="184" t="s">
        <v>4889</v>
      </c>
      <c r="C36" s="184" t="s">
        <v>68</v>
      </c>
      <c r="D36" s="179">
        <v>30</v>
      </c>
      <c r="E36" s="179">
        <v>20</v>
      </c>
      <c r="F36" s="182" t="s">
        <v>38</v>
      </c>
      <c r="G36" s="180">
        <v>80000</v>
      </c>
      <c r="H36" s="180">
        <v>80000</v>
      </c>
      <c r="I36" s="180">
        <v>10000</v>
      </c>
      <c r="J36" s="179" t="s">
        <v>4221</v>
      </c>
      <c r="K36" s="179">
        <v>100</v>
      </c>
      <c r="L36" s="179" t="s">
        <v>4222</v>
      </c>
      <c r="M36" s="250"/>
      <c r="N36" s="311"/>
    </row>
    <row r="37" spans="1:14" s="1" customFormat="1" ht="30" customHeight="1">
      <c r="A37" s="231">
        <v>32</v>
      </c>
      <c r="B37" s="184" t="s">
        <v>4890</v>
      </c>
      <c r="C37" s="184" t="s">
        <v>69</v>
      </c>
      <c r="D37" s="182">
        <v>27</v>
      </c>
      <c r="E37" s="182">
        <v>40</v>
      </c>
      <c r="F37" s="182" t="s">
        <v>38</v>
      </c>
      <c r="G37" s="192">
        <v>80000</v>
      </c>
      <c r="H37" s="192">
        <v>100000</v>
      </c>
      <c r="I37" s="192">
        <v>10000</v>
      </c>
      <c r="J37" s="179" t="s">
        <v>4216</v>
      </c>
      <c r="K37" s="179">
        <v>44</v>
      </c>
      <c r="L37" s="179" t="s">
        <v>530</v>
      </c>
      <c r="M37" s="250"/>
      <c r="N37" s="311"/>
    </row>
    <row r="38" spans="1:14" s="1" customFormat="1" ht="30" customHeight="1">
      <c r="A38" s="231">
        <v>33</v>
      </c>
      <c r="B38" s="184" t="s">
        <v>4891</v>
      </c>
      <c r="C38" s="184" t="s">
        <v>70</v>
      </c>
      <c r="D38" s="182">
        <v>26</v>
      </c>
      <c r="E38" s="182">
        <v>8</v>
      </c>
      <c r="F38" s="182" t="s">
        <v>38</v>
      </c>
      <c r="G38" s="192">
        <v>60000</v>
      </c>
      <c r="H38" s="192">
        <v>70000</v>
      </c>
      <c r="I38" s="192">
        <v>10000</v>
      </c>
      <c r="J38" s="179" t="s">
        <v>4203</v>
      </c>
      <c r="K38" s="179">
        <v>100</v>
      </c>
      <c r="L38" s="179" t="s">
        <v>4204</v>
      </c>
      <c r="M38" s="314" t="s">
        <v>4757</v>
      </c>
      <c r="N38" s="311"/>
    </row>
    <row r="39" spans="1:14" s="1" customFormat="1" ht="30" customHeight="1">
      <c r="A39" s="231">
        <v>34</v>
      </c>
      <c r="B39" s="184" t="s">
        <v>4892</v>
      </c>
      <c r="C39" s="184" t="s">
        <v>71</v>
      </c>
      <c r="D39" s="190">
        <v>20</v>
      </c>
      <c r="E39" s="190">
        <v>6</v>
      </c>
      <c r="F39" s="182" t="s">
        <v>792</v>
      </c>
      <c r="G39" s="191">
        <v>50000</v>
      </c>
      <c r="H39" s="191">
        <v>50000</v>
      </c>
      <c r="I39" s="191">
        <v>10000</v>
      </c>
      <c r="J39" s="179" t="s">
        <v>4213</v>
      </c>
      <c r="K39" s="190">
        <v>50</v>
      </c>
      <c r="L39" s="179" t="s">
        <v>4214</v>
      </c>
      <c r="M39" s="250"/>
      <c r="N39" s="311"/>
    </row>
    <row r="40" spans="1:14" s="1" customFormat="1" ht="30" customHeight="1">
      <c r="A40" s="231">
        <v>35</v>
      </c>
      <c r="B40" s="184" t="s">
        <v>4893</v>
      </c>
      <c r="C40" s="184" t="s">
        <v>72</v>
      </c>
      <c r="D40" s="179">
        <v>40</v>
      </c>
      <c r="E40" s="179">
        <v>10</v>
      </c>
      <c r="F40" s="179" t="s">
        <v>38</v>
      </c>
      <c r="G40" s="274">
        <v>100000</v>
      </c>
      <c r="H40" s="274">
        <v>110000</v>
      </c>
      <c r="I40" s="274"/>
      <c r="J40" s="179" t="s">
        <v>4223</v>
      </c>
      <c r="K40" s="179"/>
      <c r="L40" s="179" t="s">
        <v>661</v>
      </c>
      <c r="M40" s="251"/>
      <c r="N40" s="311"/>
    </row>
    <row r="41" spans="1:14" s="1" customFormat="1" ht="30" customHeight="1">
      <c r="A41" s="231">
        <v>36</v>
      </c>
      <c r="B41" s="184" t="s">
        <v>4894</v>
      </c>
      <c r="C41" s="184" t="s">
        <v>73</v>
      </c>
      <c r="D41" s="179">
        <v>26</v>
      </c>
      <c r="E41" s="179">
        <v>20</v>
      </c>
      <c r="F41" s="182" t="s">
        <v>38</v>
      </c>
      <c r="G41" s="274">
        <v>60000</v>
      </c>
      <c r="H41" s="274">
        <v>60000</v>
      </c>
      <c r="I41" s="274"/>
      <c r="J41" s="179" t="s">
        <v>4203</v>
      </c>
      <c r="K41" s="179">
        <v>100</v>
      </c>
      <c r="L41" s="179" t="s">
        <v>4204</v>
      </c>
      <c r="M41" s="250"/>
      <c r="N41" s="311"/>
    </row>
    <row r="42" spans="1:14" s="1" customFormat="1" ht="30" customHeight="1">
      <c r="A42" s="231">
        <v>37</v>
      </c>
      <c r="B42" s="184" t="s">
        <v>4895</v>
      </c>
      <c r="C42" s="184" t="s">
        <v>74</v>
      </c>
      <c r="D42" s="190">
        <v>14</v>
      </c>
      <c r="E42" s="190">
        <v>15</v>
      </c>
      <c r="F42" s="182" t="s">
        <v>792</v>
      </c>
      <c r="G42" s="191">
        <v>30000</v>
      </c>
      <c r="H42" s="191">
        <v>30000</v>
      </c>
      <c r="I42" s="191"/>
      <c r="J42" s="179" t="s">
        <v>4224</v>
      </c>
      <c r="K42" s="190">
        <v>90</v>
      </c>
      <c r="L42" s="190" t="s">
        <v>4225</v>
      </c>
      <c r="M42" s="250"/>
      <c r="N42" s="311"/>
    </row>
    <row r="43" spans="1:14" s="1" customFormat="1" ht="30" customHeight="1">
      <c r="A43" s="231">
        <v>38</v>
      </c>
      <c r="B43" s="184" t="s">
        <v>4896</v>
      </c>
      <c r="C43" s="184" t="s">
        <v>75</v>
      </c>
      <c r="D43" s="190">
        <v>40</v>
      </c>
      <c r="E43" s="190">
        <v>25</v>
      </c>
      <c r="F43" s="182" t="s">
        <v>38</v>
      </c>
      <c r="G43" s="191">
        <v>70000</v>
      </c>
      <c r="H43" s="191">
        <v>80000</v>
      </c>
      <c r="I43" s="191">
        <v>10000</v>
      </c>
      <c r="J43" s="179" t="s">
        <v>4226</v>
      </c>
      <c r="K43" s="190">
        <v>80</v>
      </c>
      <c r="L43" s="190" t="s">
        <v>4227</v>
      </c>
      <c r="M43" s="250"/>
      <c r="N43" s="311"/>
    </row>
    <row r="44" spans="1:14" s="1" customFormat="1" ht="30" customHeight="1">
      <c r="A44" s="231">
        <v>39</v>
      </c>
      <c r="B44" s="184" t="s">
        <v>4897</v>
      </c>
      <c r="C44" s="184" t="s">
        <v>76</v>
      </c>
      <c r="D44" s="190">
        <v>27</v>
      </c>
      <c r="E44" s="179">
        <v>6</v>
      </c>
      <c r="F44" s="182" t="s">
        <v>38</v>
      </c>
      <c r="G44" s="191">
        <v>40000</v>
      </c>
      <c r="H44" s="191">
        <v>40000</v>
      </c>
      <c r="I44" s="191">
        <v>10000</v>
      </c>
      <c r="J44" s="179" t="s">
        <v>4203</v>
      </c>
      <c r="K44" s="179">
        <v>100</v>
      </c>
      <c r="L44" s="179" t="s">
        <v>4204</v>
      </c>
      <c r="M44" s="250"/>
      <c r="N44" s="311"/>
    </row>
    <row r="45" spans="1:14" s="1" customFormat="1" ht="30" customHeight="1">
      <c r="A45" s="231">
        <v>40</v>
      </c>
      <c r="B45" s="184" t="s">
        <v>4898</v>
      </c>
      <c r="C45" s="184" t="s">
        <v>78</v>
      </c>
      <c r="D45" s="190">
        <v>55</v>
      </c>
      <c r="E45" s="190">
        <v>50</v>
      </c>
      <c r="F45" s="182" t="s">
        <v>38</v>
      </c>
      <c r="G45" s="191">
        <v>110000</v>
      </c>
      <c r="H45" s="191">
        <v>110000</v>
      </c>
      <c r="I45" s="191">
        <v>10000</v>
      </c>
      <c r="J45" s="179" t="s">
        <v>4228</v>
      </c>
      <c r="K45" s="179">
        <v>64</v>
      </c>
      <c r="L45" s="179" t="s">
        <v>4229</v>
      </c>
      <c r="M45" s="250" t="s">
        <v>4862</v>
      </c>
      <c r="N45" s="311"/>
    </row>
    <row r="46" spans="1:14" s="1" customFormat="1" ht="30" customHeight="1">
      <c r="A46" s="231">
        <v>41</v>
      </c>
      <c r="B46" s="184" t="s">
        <v>4899</v>
      </c>
      <c r="C46" s="184" t="s">
        <v>79</v>
      </c>
      <c r="D46" s="179">
        <v>36</v>
      </c>
      <c r="E46" s="179">
        <v>8</v>
      </c>
      <c r="F46" s="182" t="s">
        <v>38</v>
      </c>
      <c r="G46" s="274">
        <v>50000</v>
      </c>
      <c r="H46" s="274">
        <v>60000</v>
      </c>
      <c r="I46" s="274">
        <v>5000</v>
      </c>
      <c r="J46" s="179" t="s">
        <v>4230</v>
      </c>
      <c r="K46" s="179">
        <v>90</v>
      </c>
      <c r="L46" s="179" t="s">
        <v>4231</v>
      </c>
      <c r="M46" s="250"/>
      <c r="N46" s="311"/>
    </row>
    <row r="47" spans="1:14" s="1" customFormat="1" ht="30" customHeight="1">
      <c r="A47" s="231">
        <v>42</v>
      </c>
      <c r="B47" s="184" t="s">
        <v>4900</v>
      </c>
      <c r="C47" s="184" t="s">
        <v>80</v>
      </c>
      <c r="D47" s="179">
        <v>40</v>
      </c>
      <c r="E47" s="179">
        <v>32</v>
      </c>
      <c r="F47" s="179"/>
      <c r="G47" s="274"/>
      <c r="H47" s="274"/>
      <c r="I47" s="274"/>
      <c r="J47" s="179" t="s">
        <v>4232</v>
      </c>
      <c r="K47" s="179">
        <v>64</v>
      </c>
      <c r="L47" s="179" t="s">
        <v>661</v>
      </c>
      <c r="M47" s="251"/>
      <c r="N47" s="311"/>
    </row>
    <row r="48" spans="1:14" s="1" customFormat="1" ht="30" customHeight="1">
      <c r="A48" s="231">
        <v>43</v>
      </c>
      <c r="B48" s="184" t="s">
        <v>4901</v>
      </c>
      <c r="C48" s="184" t="s">
        <v>81</v>
      </c>
      <c r="D48" s="179">
        <v>35</v>
      </c>
      <c r="E48" s="179">
        <v>12</v>
      </c>
      <c r="F48" s="182" t="s">
        <v>38</v>
      </c>
      <c r="G48" s="274">
        <v>100000</v>
      </c>
      <c r="H48" s="274">
        <v>100000</v>
      </c>
      <c r="I48" s="274">
        <v>10000</v>
      </c>
      <c r="J48" s="179" t="s">
        <v>4233</v>
      </c>
      <c r="K48" s="179">
        <v>50</v>
      </c>
      <c r="L48" s="179" t="s">
        <v>4202</v>
      </c>
      <c r="M48" s="250"/>
      <c r="N48" s="311"/>
    </row>
    <row r="49" spans="1:14" s="1" customFormat="1" ht="30" customHeight="1">
      <c r="A49" s="231">
        <v>44</v>
      </c>
      <c r="B49" s="184" t="s">
        <v>4902</v>
      </c>
      <c r="C49" s="184" t="s">
        <v>83</v>
      </c>
      <c r="D49" s="179">
        <v>24</v>
      </c>
      <c r="E49" s="179">
        <v>10</v>
      </c>
      <c r="F49" s="182" t="s">
        <v>792</v>
      </c>
      <c r="G49" s="274">
        <v>60000</v>
      </c>
      <c r="H49" s="274">
        <v>60000</v>
      </c>
      <c r="I49" s="274">
        <v>5000</v>
      </c>
      <c r="J49" s="179" t="s">
        <v>4216</v>
      </c>
      <c r="K49" s="179">
        <v>44</v>
      </c>
      <c r="L49" s="179" t="s">
        <v>530</v>
      </c>
      <c r="M49" s="315" t="s">
        <v>4756</v>
      </c>
      <c r="N49" s="311"/>
    </row>
    <row r="50" spans="1:14" s="1" customFormat="1" ht="30" customHeight="1">
      <c r="A50" s="231">
        <v>45</v>
      </c>
      <c r="B50" s="184" t="s">
        <v>4903</v>
      </c>
      <c r="C50" s="184" t="s">
        <v>84</v>
      </c>
      <c r="D50" s="179">
        <v>23</v>
      </c>
      <c r="E50" s="179">
        <v>15</v>
      </c>
      <c r="F50" s="182" t="s">
        <v>792</v>
      </c>
      <c r="G50" s="274">
        <v>60000</v>
      </c>
      <c r="H50" s="274">
        <v>60000</v>
      </c>
      <c r="I50" s="274"/>
      <c r="J50" s="179" t="s">
        <v>4234</v>
      </c>
      <c r="K50" s="179">
        <v>60</v>
      </c>
      <c r="L50" s="179" t="s">
        <v>4235</v>
      </c>
      <c r="M50" s="250"/>
      <c r="N50" s="311"/>
    </row>
    <row r="51" spans="1:14" s="1" customFormat="1" ht="30" customHeight="1">
      <c r="A51" s="231">
        <v>46</v>
      </c>
      <c r="B51" s="184" t="s">
        <v>4904</v>
      </c>
      <c r="C51" s="184" t="s">
        <v>85</v>
      </c>
      <c r="D51" s="179">
        <v>48</v>
      </c>
      <c r="E51" s="179">
        <v>50</v>
      </c>
      <c r="F51" s="179" t="s">
        <v>38</v>
      </c>
      <c r="G51" s="274">
        <v>100000</v>
      </c>
      <c r="H51" s="274">
        <v>100000</v>
      </c>
      <c r="I51" s="274">
        <v>10000</v>
      </c>
      <c r="J51" s="179" t="s">
        <v>4205</v>
      </c>
      <c r="K51" s="179">
        <v>90</v>
      </c>
      <c r="L51" s="179" t="s">
        <v>4206</v>
      </c>
      <c r="M51" s="251" t="s">
        <v>4863</v>
      </c>
      <c r="N51" s="311"/>
    </row>
    <row r="52" spans="1:14" s="1" customFormat="1" ht="30" customHeight="1">
      <c r="A52" s="231">
        <v>47</v>
      </c>
      <c r="B52" s="184" t="s">
        <v>4905</v>
      </c>
      <c r="C52" s="184" t="s">
        <v>86</v>
      </c>
      <c r="D52" s="179">
        <v>12</v>
      </c>
      <c r="E52" s="179">
        <v>15</v>
      </c>
      <c r="F52" s="179" t="s">
        <v>53</v>
      </c>
      <c r="G52" s="274">
        <v>60000</v>
      </c>
      <c r="H52" s="274">
        <v>70000</v>
      </c>
      <c r="I52" s="274">
        <v>10000</v>
      </c>
      <c r="J52" s="179" t="s">
        <v>4205</v>
      </c>
      <c r="K52" s="179">
        <v>90</v>
      </c>
      <c r="L52" s="179" t="s">
        <v>4206</v>
      </c>
      <c r="M52" s="251"/>
      <c r="N52" s="311"/>
    </row>
    <row r="53" spans="1:14" s="1" customFormat="1" ht="30" customHeight="1">
      <c r="A53" s="231">
        <v>48</v>
      </c>
      <c r="B53" s="184" t="s">
        <v>4915</v>
      </c>
      <c r="C53" s="184" t="s">
        <v>87</v>
      </c>
      <c r="D53" s="179">
        <v>40</v>
      </c>
      <c r="E53" s="179">
        <v>30</v>
      </c>
      <c r="F53" s="179" t="s">
        <v>38</v>
      </c>
      <c r="G53" s="274"/>
      <c r="H53" s="274"/>
      <c r="I53" s="274"/>
      <c r="J53" s="179" t="s">
        <v>4223</v>
      </c>
      <c r="K53" s="179"/>
      <c r="L53" s="179" t="s">
        <v>661</v>
      </c>
      <c r="M53" s="251"/>
      <c r="N53" s="311"/>
    </row>
    <row r="54" spans="1:14" s="1" customFormat="1" ht="30" customHeight="1">
      <c r="A54" s="231">
        <v>49</v>
      </c>
      <c r="B54" s="184" t="s">
        <v>4906</v>
      </c>
      <c r="C54" s="184" t="s">
        <v>88</v>
      </c>
      <c r="D54" s="190">
        <v>33</v>
      </c>
      <c r="E54" s="190">
        <v>50</v>
      </c>
      <c r="F54" s="182" t="s">
        <v>38</v>
      </c>
      <c r="G54" s="191">
        <v>100000</v>
      </c>
      <c r="H54" s="191">
        <v>120000</v>
      </c>
      <c r="I54" s="191">
        <v>10000</v>
      </c>
      <c r="J54" s="179" t="s">
        <v>4203</v>
      </c>
      <c r="K54" s="179">
        <v>100</v>
      </c>
      <c r="L54" s="179" t="s">
        <v>4204</v>
      </c>
      <c r="M54" s="250"/>
      <c r="N54" s="311"/>
    </row>
    <row r="55" spans="1:14" s="26" customFormat="1" ht="24">
      <c r="A55" s="231">
        <v>50</v>
      </c>
      <c r="B55" s="184" t="s">
        <v>4907</v>
      </c>
      <c r="C55" s="184" t="s">
        <v>89</v>
      </c>
      <c r="D55" s="179">
        <v>46</v>
      </c>
      <c r="E55" s="179">
        <v>40</v>
      </c>
      <c r="F55" s="179" t="s">
        <v>38</v>
      </c>
      <c r="G55" s="274">
        <v>80000</v>
      </c>
      <c r="H55" s="274">
        <v>80000</v>
      </c>
      <c r="I55" s="274">
        <v>10000</v>
      </c>
      <c r="J55" s="179" t="s">
        <v>4213</v>
      </c>
      <c r="K55" s="179">
        <v>50</v>
      </c>
      <c r="L55" s="179" t="s">
        <v>4214</v>
      </c>
      <c r="M55" s="251" t="s">
        <v>4864</v>
      </c>
      <c r="N55" s="311"/>
    </row>
    <row r="56" spans="1:14" s="26" customFormat="1" ht="24">
      <c r="A56" s="231">
        <v>51</v>
      </c>
      <c r="B56" s="184" t="s">
        <v>4908</v>
      </c>
      <c r="C56" s="184" t="s">
        <v>91</v>
      </c>
      <c r="D56" s="179">
        <v>36</v>
      </c>
      <c r="E56" s="179">
        <v>30</v>
      </c>
      <c r="F56" s="179" t="s">
        <v>38</v>
      </c>
      <c r="G56" s="274">
        <v>90000</v>
      </c>
      <c r="H56" s="274">
        <v>100000</v>
      </c>
      <c r="I56" s="313"/>
      <c r="J56" s="179" t="s">
        <v>4213</v>
      </c>
      <c r="K56" s="179">
        <v>50</v>
      </c>
      <c r="L56" s="179" t="s">
        <v>4214</v>
      </c>
      <c r="M56" s="251" t="s">
        <v>4865</v>
      </c>
      <c r="N56" s="311"/>
    </row>
    <row r="57" spans="1:14" s="26" customFormat="1" ht="36">
      <c r="A57" s="231">
        <v>52</v>
      </c>
      <c r="B57" s="184" t="s">
        <v>4909</v>
      </c>
      <c r="C57" s="184" t="s">
        <v>92</v>
      </c>
      <c r="D57" s="179">
        <v>26</v>
      </c>
      <c r="E57" s="179">
        <v>10</v>
      </c>
      <c r="F57" s="182" t="s">
        <v>792</v>
      </c>
      <c r="G57" s="274">
        <v>70000</v>
      </c>
      <c r="H57" s="274">
        <v>80000</v>
      </c>
      <c r="I57" s="274"/>
      <c r="J57" s="179" t="s">
        <v>4236</v>
      </c>
      <c r="K57" s="179">
        <v>48</v>
      </c>
      <c r="L57" s="179" t="s">
        <v>4202</v>
      </c>
      <c r="M57" s="250"/>
      <c r="N57" s="311"/>
    </row>
    <row r="58" spans="1:14" s="26" customFormat="1" ht="24">
      <c r="A58" s="231">
        <v>53</v>
      </c>
      <c r="B58" s="184" t="s">
        <v>4910</v>
      </c>
      <c r="C58" s="184" t="s">
        <v>93</v>
      </c>
      <c r="D58" s="179">
        <v>42</v>
      </c>
      <c r="E58" s="179">
        <v>60</v>
      </c>
      <c r="F58" s="182" t="s">
        <v>38</v>
      </c>
      <c r="G58" s="274"/>
      <c r="H58" s="274"/>
      <c r="I58" s="274"/>
      <c r="J58" s="179" t="s">
        <v>4213</v>
      </c>
      <c r="K58" s="179">
        <v>50</v>
      </c>
      <c r="L58" s="179" t="s">
        <v>4214</v>
      </c>
      <c r="M58" s="250"/>
      <c r="N58" s="311"/>
    </row>
    <row r="59" spans="1:14" s="26" customFormat="1" ht="24">
      <c r="A59" s="231">
        <v>54</v>
      </c>
      <c r="B59" s="184" t="s">
        <v>4911</v>
      </c>
      <c r="C59" s="184" t="s">
        <v>94</v>
      </c>
      <c r="D59" s="179">
        <v>60</v>
      </c>
      <c r="E59" s="179">
        <v>26</v>
      </c>
      <c r="F59" s="182" t="s">
        <v>38</v>
      </c>
      <c r="G59" s="274"/>
      <c r="H59" s="274"/>
      <c r="I59" s="274"/>
      <c r="J59" s="179" t="s">
        <v>4237</v>
      </c>
      <c r="K59" s="179">
        <v>80</v>
      </c>
      <c r="L59" s="179" t="s">
        <v>4238</v>
      </c>
      <c r="M59" s="250"/>
      <c r="N59" s="311"/>
    </row>
    <row r="60" spans="1:14" s="26" customFormat="1" ht="24">
      <c r="A60" s="231">
        <v>55</v>
      </c>
      <c r="B60" s="184" t="s">
        <v>4912</v>
      </c>
      <c r="C60" s="184" t="s">
        <v>95</v>
      </c>
      <c r="D60" s="190">
        <v>20</v>
      </c>
      <c r="E60" s="190">
        <v>10</v>
      </c>
      <c r="F60" s="182" t="s">
        <v>38</v>
      </c>
      <c r="G60" s="191">
        <v>70000</v>
      </c>
      <c r="H60" s="191">
        <v>70000</v>
      </c>
      <c r="I60" s="191">
        <v>5000</v>
      </c>
      <c r="J60" s="179" t="s">
        <v>4239</v>
      </c>
      <c r="K60" s="190">
        <v>45</v>
      </c>
      <c r="L60" s="190" t="s">
        <v>4240</v>
      </c>
      <c r="M60" s="250"/>
      <c r="N60" s="24"/>
    </row>
    <row r="61" spans="1:14" s="26" customFormat="1" ht="24">
      <c r="A61" s="9">
        <v>56</v>
      </c>
      <c r="B61" s="184" t="s">
        <v>4913</v>
      </c>
      <c r="C61" s="316" t="s">
        <v>4241</v>
      </c>
      <c r="D61" s="317">
        <v>65</v>
      </c>
      <c r="E61" s="317">
        <v>55</v>
      </c>
      <c r="F61" s="201" t="s">
        <v>38</v>
      </c>
      <c r="G61" s="318">
        <v>90000</v>
      </c>
      <c r="H61" s="318">
        <v>120000</v>
      </c>
      <c r="I61" s="318"/>
      <c r="J61" s="319" t="s">
        <v>4213</v>
      </c>
      <c r="K61" s="319">
        <v>50</v>
      </c>
      <c r="L61" s="319" t="s">
        <v>4214</v>
      </c>
      <c r="M61" s="320" t="s">
        <v>4755</v>
      </c>
      <c r="N61" s="24"/>
    </row>
    <row r="62" spans="1:14" ht="26.25" customHeight="1" thickBot="1">
      <c r="A62" s="233">
        <v>57</v>
      </c>
      <c r="B62" s="321" t="s">
        <v>4866</v>
      </c>
      <c r="C62" s="253" t="s">
        <v>4758</v>
      </c>
      <c r="D62" s="322"/>
      <c r="E62" s="322"/>
      <c r="F62" s="322"/>
      <c r="G62" s="323">
        <v>70000</v>
      </c>
      <c r="H62" s="323">
        <v>70000</v>
      </c>
      <c r="I62" s="323">
        <v>10000</v>
      </c>
      <c r="J62" s="322"/>
      <c r="K62" s="322"/>
      <c r="L62" s="322"/>
      <c r="M62" s="237" t="s">
        <v>4759</v>
      </c>
    </row>
  </sheetData>
  <mergeCells count="10">
    <mergeCell ref="A1:M1"/>
    <mergeCell ref="M3:M4"/>
    <mergeCell ref="J3:L3"/>
    <mergeCell ref="A3:A4"/>
    <mergeCell ref="B3:B4"/>
    <mergeCell ref="C3:C4"/>
    <mergeCell ref="E3:E4"/>
    <mergeCell ref="F3:F4"/>
    <mergeCell ref="G3:H3"/>
    <mergeCell ref="I3:I4"/>
  </mergeCells>
  <phoneticPr fontId="2" type="noConversion"/>
  <pageMargins left="0.25" right="0.25" top="0.75" bottom="0.75" header="0.3" footer="0.3"/>
  <pageSetup paperSize="9" scale="8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0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M4" sqref="M4"/>
    </sheetView>
  </sheetViews>
  <sheetFormatPr defaultRowHeight="13.5"/>
  <cols>
    <col min="1" max="1" width="5.5546875" customWidth="1"/>
    <col min="2" max="2" width="15.77734375" customWidth="1"/>
    <col min="3" max="3" width="32.33203125" customWidth="1"/>
    <col min="7" max="7" width="10.33203125" customWidth="1"/>
    <col min="8" max="8" width="11.88671875" customWidth="1"/>
    <col min="9" max="9" width="10.5546875" customWidth="1"/>
    <col min="12" max="12" width="15.44140625" customWidth="1"/>
  </cols>
  <sheetData>
    <row r="1" spans="1:13" ht="40.5" customHeight="1">
      <c r="A1" s="399" t="s">
        <v>4662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</row>
    <row r="2" spans="1:13" ht="14.25" thickBot="1"/>
    <row r="3" spans="1:13" s="1" customFormat="1" ht="24" customHeight="1">
      <c r="A3" s="400" t="s">
        <v>0</v>
      </c>
      <c r="B3" s="402" t="s">
        <v>1</v>
      </c>
      <c r="C3" s="404" t="s">
        <v>2</v>
      </c>
      <c r="D3" s="275" t="s">
        <v>3</v>
      </c>
      <c r="E3" s="402" t="s">
        <v>27</v>
      </c>
      <c r="F3" s="402" t="s">
        <v>33</v>
      </c>
      <c r="G3" s="404" t="s">
        <v>4</v>
      </c>
      <c r="H3" s="404"/>
      <c r="I3" s="404" t="s">
        <v>5</v>
      </c>
      <c r="J3" s="404"/>
      <c r="K3" s="404"/>
      <c r="L3" s="395" t="s">
        <v>4760</v>
      </c>
    </row>
    <row r="4" spans="1:13" s="1" customFormat="1" ht="24">
      <c r="A4" s="401"/>
      <c r="B4" s="403"/>
      <c r="C4" s="403"/>
      <c r="D4" s="294" t="s">
        <v>26</v>
      </c>
      <c r="E4" s="403"/>
      <c r="F4" s="403"/>
      <c r="G4" s="277" t="s">
        <v>10</v>
      </c>
      <c r="H4" s="277" t="s">
        <v>11</v>
      </c>
      <c r="I4" s="276" t="s">
        <v>28</v>
      </c>
      <c r="J4" s="277" t="s">
        <v>6</v>
      </c>
      <c r="K4" s="278" t="s">
        <v>7</v>
      </c>
      <c r="L4" s="396"/>
    </row>
    <row r="5" spans="1:13" s="1" customFormat="1" ht="29.25" customHeight="1">
      <c r="A5" s="230"/>
      <c r="B5" s="352"/>
      <c r="C5" s="225"/>
      <c r="D5" s="2"/>
      <c r="E5" s="2"/>
      <c r="F5" s="226"/>
      <c r="G5" s="226"/>
      <c r="H5" s="226"/>
      <c r="I5" s="2"/>
      <c r="J5" s="3"/>
      <c r="K5" s="3"/>
      <c r="L5" s="229"/>
    </row>
    <row r="6" spans="1:13" s="26" customFormat="1" ht="36">
      <c r="A6" s="231">
        <v>1</v>
      </c>
      <c r="B6" s="381" t="s">
        <v>817</v>
      </c>
      <c r="C6" s="381" t="s">
        <v>862</v>
      </c>
      <c r="D6" s="9">
        <v>41</v>
      </c>
      <c r="E6" s="9">
        <v>50</v>
      </c>
      <c r="F6" s="9">
        <v>0</v>
      </c>
      <c r="G6" s="382" t="s">
        <v>4761</v>
      </c>
      <c r="H6" s="382" t="s">
        <v>4761</v>
      </c>
      <c r="I6" s="25" t="s">
        <v>788</v>
      </c>
      <c r="J6" s="9">
        <v>30</v>
      </c>
      <c r="K6" s="9" t="s">
        <v>515</v>
      </c>
      <c r="L6" s="339"/>
      <c r="M6" s="24"/>
    </row>
    <row r="7" spans="1:13" s="26" customFormat="1" ht="24">
      <c r="A7" s="231">
        <v>2</v>
      </c>
      <c r="B7" s="381" t="s">
        <v>818</v>
      </c>
      <c r="C7" s="383" t="s">
        <v>863</v>
      </c>
      <c r="D7" s="9">
        <v>40</v>
      </c>
      <c r="E7" s="9">
        <v>15</v>
      </c>
      <c r="F7" s="9">
        <v>0</v>
      </c>
      <c r="G7" s="384">
        <v>55000</v>
      </c>
      <c r="H7" s="384">
        <v>60000</v>
      </c>
      <c r="I7" s="9"/>
      <c r="J7" s="9"/>
      <c r="K7" s="9"/>
      <c r="L7" s="339"/>
      <c r="M7" s="24"/>
    </row>
    <row r="8" spans="1:13" s="26" customFormat="1" ht="24">
      <c r="A8" s="231">
        <v>3</v>
      </c>
      <c r="B8" s="381" t="s">
        <v>819</v>
      </c>
      <c r="C8" s="383" t="s">
        <v>864</v>
      </c>
      <c r="D8" s="9">
        <v>33</v>
      </c>
      <c r="E8" s="9">
        <v>15</v>
      </c>
      <c r="F8" s="9">
        <v>0</v>
      </c>
      <c r="G8" s="384">
        <v>60000</v>
      </c>
      <c r="H8" s="384">
        <v>60000</v>
      </c>
      <c r="I8" s="9"/>
      <c r="J8" s="9"/>
      <c r="K8" s="9"/>
      <c r="L8" s="339"/>
      <c r="M8" s="24"/>
    </row>
    <row r="9" spans="1:13" s="26" customFormat="1" ht="24">
      <c r="A9" s="231">
        <v>4</v>
      </c>
      <c r="B9" s="381" t="s">
        <v>820</v>
      </c>
      <c r="C9" s="383" t="s">
        <v>865</v>
      </c>
      <c r="D9" s="9">
        <v>40</v>
      </c>
      <c r="E9" s="9">
        <v>30</v>
      </c>
      <c r="F9" s="9">
        <v>0</v>
      </c>
      <c r="G9" s="384">
        <v>60000</v>
      </c>
      <c r="H9" s="384">
        <v>80000</v>
      </c>
      <c r="I9" s="25" t="s">
        <v>789</v>
      </c>
      <c r="J9" s="9">
        <v>250</v>
      </c>
      <c r="K9" s="9" t="s">
        <v>790</v>
      </c>
      <c r="L9" s="339"/>
      <c r="M9" s="24"/>
    </row>
    <row r="10" spans="1:13" s="26" customFormat="1" ht="24">
      <c r="A10" s="231">
        <v>5</v>
      </c>
      <c r="B10" s="381" t="s">
        <v>821</v>
      </c>
      <c r="C10" s="383" t="s">
        <v>866</v>
      </c>
      <c r="D10" s="9">
        <v>79</v>
      </c>
      <c r="E10" s="9">
        <v>40</v>
      </c>
      <c r="F10" s="9">
        <v>0</v>
      </c>
      <c r="G10" s="384"/>
      <c r="H10" s="384"/>
      <c r="I10" s="9" t="s">
        <v>791</v>
      </c>
      <c r="J10" s="9"/>
      <c r="K10" s="9" t="s">
        <v>97</v>
      </c>
      <c r="L10" s="339"/>
      <c r="M10" s="24"/>
    </row>
    <row r="11" spans="1:13" s="26" customFormat="1" ht="24">
      <c r="A11" s="231">
        <v>6</v>
      </c>
      <c r="B11" s="381" t="s">
        <v>822</v>
      </c>
      <c r="C11" s="383" t="s">
        <v>867</v>
      </c>
      <c r="D11" s="9">
        <v>30</v>
      </c>
      <c r="E11" s="9">
        <v>14</v>
      </c>
      <c r="F11" s="9">
        <v>0</v>
      </c>
      <c r="G11" s="382" t="s">
        <v>4762</v>
      </c>
      <c r="H11" s="382" t="s">
        <v>4763</v>
      </c>
      <c r="I11" s="9"/>
      <c r="J11" s="9"/>
      <c r="K11" s="9"/>
      <c r="L11" s="339"/>
      <c r="M11" s="24"/>
    </row>
    <row r="12" spans="1:13" s="26" customFormat="1" ht="24">
      <c r="A12" s="231">
        <v>7</v>
      </c>
      <c r="B12" s="381" t="s">
        <v>823</v>
      </c>
      <c r="C12" s="383" t="s">
        <v>868</v>
      </c>
      <c r="D12" s="9">
        <v>22</v>
      </c>
      <c r="E12" s="9">
        <v>4</v>
      </c>
      <c r="F12" s="9" t="s">
        <v>792</v>
      </c>
      <c r="G12" s="384">
        <v>40000</v>
      </c>
      <c r="H12" s="384">
        <v>45000</v>
      </c>
      <c r="I12" s="9" t="s">
        <v>793</v>
      </c>
      <c r="J12" s="9">
        <v>25</v>
      </c>
      <c r="K12" s="9" t="s">
        <v>661</v>
      </c>
      <c r="L12" s="339"/>
      <c r="M12" s="24"/>
    </row>
    <row r="13" spans="1:13" s="26" customFormat="1" ht="24">
      <c r="A13" s="231">
        <v>8</v>
      </c>
      <c r="B13" s="381" t="s">
        <v>824</v>
      </c>
      <c r="C13" s="383" t="s">
        <v>869</v>
      </c>
      <c r="D13" s="9">
        <v>32</v>
      </c>
      <c r="E13" s="9">
        <v>13</v>
      </c>
      <c r="F13" s="9">
        <v>0</v>
      </c>
      <c r="G13" s="384">
        <v>40000</v>
      </c>
      <c r="H13" s="384">
        <v>40000</v>
      </c>
      <c r="I13" s="9"/>
      <c r="J13" s="9"/>
      <c r="K13" s="9"/>
      <c r="L13" s="339"/>
      <c r="M13" s="24"/>
    </row>
    <row r="14" spans="1:13" s="26" customFormat="1" ht="24">
      <c r="A14" s="231">
        <v>9</v>
      </c>
      <c r="B14" s="381" t="s">
        <v>825</v>
      </c>
      <c r="C14" s="383" t="s">
        <v>870</v>
      </c>
      <c r="D14" s="9">
        <v>14</v>
      </c>
      <c r="E14" s="9">
        <v>2</v>
      </c>
      <c r="F14" s="9" t="s">
        <v>792</v>
      </c>
      <c r="G14" s="382" t="s">
        <v>4764</v>
      </c>
      <c r="H14" s="382" t="s">
        <v>4765</v>
      </c>
      <c r="I14" s="9"/>
      <c r="J14" s="9"/>
      <c r="K14" s="9"/>
      <c r="L14" s="339"/>
      <c r="M14" s="24"/>
    </row>
    <row r="15" spans="1:13" s="26" customFormat="1" ht="24">
      <c r="A15" s="231">
        <v>10</v>
      </c>
      <c r="B15" s="381" t="s">
        <v>826</v>
      </c>
      <c r="C15" s="383" t="s">
        <v>871</v>
      </c>
      <c r="D15" s="9">
        <v>40</v>
      </c>
      <c r="E15" s="9">
        <v>40</v>
      </c>
      <c r="F15" s="9">
        <v>0</v>
      </c>
      <c r="G15" s="382" t="s">
        <v>4762</v>
      </c>
      <c r="H15" s="382" t="s">
        <v>4767</v>
      </c>
      <c r="I15" s="9"/>
      <c r="J15" s="9"/>
      <c r="K15" s="9"/>
      <c r="L15" s="339"/>
      <c r="M15" s="24"/>
    </row>
    <row r="16" spans="1:13" s="26" customFormat="1" ht="24">
      <c r="A16" s="231">
        <v>11</v>
      </c>
      <c r="B16" s="381" t="s">
        <v>827</v>
      </c>
      <c r="C16" s="383" t="s">
        <v>872</v>
      </c>
      <c r="D16" s="9">
        <v>40</v>
      </c>
      <c r="E16" s="9">
        <v>25</v>
      </c>
      <c r="F16" s="9">
        <v>0</v>
      </c>
      <c r="G16" s="382" t="s">
        <v>4766</v>
      </c>
      <c r="H16" s="382" t="s">
        <v>4768</v>
      </c>
      <c r="I16" s="9" t="s">
        <v>794</v>
      </c>
      <c r="J16" s="9">
        <v>20</v>
      </c>
      <c r="K16" s="9" t="s">
        <v>795</v>
      </c>
      <c r="L16" s="339"/>
      <c r="M16" s="24"/>
    </row>
    <row r="17" spans="1:13" s="26" customFormat="1" ht="24">
      <c r="A17" s="231">
        <v>12</v>
      </c>
      <c r="B17" s="381" t="s">
        <v>828</v>
      </c>
      <c r="C17" s="383" t="s">
        <v>873</v>
      </c>
      <c r="D17" s="9">
        <v>24</v>
      </c>
      <c r="E17" s="9">
        <v>12</v>
      </c>
      <c r="F17" s="9">
        <v>0</v>
      </c>
      <c r="G17" s="382" t="s">
        <v>4762</v>
      </c>
      <c r="H17" s="382" t="s">
        <v>4767</v>
      </c>
      <c r="I17" s="9" t="s">
        <v>796</v>
      </c>
      <c r="J17" s="9">
        <v>20</v>
      </c>
      <c r="K17" s="9" t="s">
        <v>288</v>
      </c>
      <c r="L17" s="339"/>
      <c r="M17" s="24"/>
    </row>
    <row r="18" spans="1:13" s="26" customFormat="1" ht="24">
      <c r="A18" s="231">
        <v>13</v>
      </c>
      <c r="B18" s="381" t="s">
        <v>829</v>
      </c>
      <c r="C18" s="383" t="s">
        <v>874</v>
      </c>
      <c r="D18" s="9">
        <v>117</v>
      </c>
      <c r="E18" s="9">
        <v>382</v>
      </c>
      <c r="F18" s="9">
        <v>0</v>
      </c>
      <c r="G18" s="384"/>
      <c r="H18" s="384"/>
      <c r="I18" s="9" t="s">
        <v>791</v>
      </c>
      <c r="J18" s="9">
        <v>700</v>
      </c>
      <c r="K18" s="9" t="s">
        <v>97</v>
      </c>
      <c r="L18" s="339"/>
      <c r="M18" s="24"/>
    </row>
    <row r="19" spans="1:13" s="26" customFormat="1" ht="24">
      <c r="A19" s="231">
        <v>14</v>
      </c>
      <c r="B19" s="381" t="s">
        <v>830</v>
      </c>
      <c r="C19" s="383" t="s">
        <v>875</v>
      </c>
      <c r="D19" s="9">
        <v>33</v>
      </c>
      <c r="E19" s="9">
        <v>10</v>
      </c>
      <c r="F19" s="9">
        <v>0</v>
      </c>
      <c r="G19" s="382" t="s">
        <v>4762</v>
      </c>
      <c r="H19" s="382" t="s">
        <v>4762</v>
      </c>
      <c r="I19" s="9" t="s">
        <v>797</v>
      </c>
      <c r="J19" s="9">
        <v>50</v>
      </c>
      <c r="K19" s="9" t="s">
        <v>798</v>
      </c>
      <c r="L19" s="339"/>
      <c r="M19" s="24"/>
    </row>
    <row r="20" spans="1:13" s="26" customFormat="1" ht="33.75" customHeight="1">
      <c r="A20" s="231">
        <v>15</v>
      </c>
      <c r="B20" s="381" t="s">
        <v>831</v>
      </c>
      <c r="C20" s="381" t="s">
        <v>876</v>
      </c>
      <c r="D20" s="9">
        <v>38</v>
      </c>
      <c r="E20" s="9">
        <v>15</v>
      </c>
      <c r="F20" s="9">
        <v>0</v>
      </c>
      <c r="G20" s="382" t="s">
        <v>4764</v>
      </c>
      <c r="H20" s="382" t="s">
        <v>4764</v>
      </c>
      <c r="I20" s="9"/>
      <c r="J20" s="9"/>
      <c r="K20" s="9"/>
      <c r="L20" s="339"/>
      <c r="M20" s="24"/>
    </row>
    <row r="21" spans="1:13" s="26" customFormat="1" ht="33.75" customHeight="1">
      <c r="A21" s="231">
        <v>16</v>
      </c>
      <c r="B21" s="381" t="s">
        <v>832</v>
      </c>
      <c r="C21" s="383" t="s">
        <v>877</v>
      </c>
      <c r="D21" s="9">
        <v>16</v>
      </c>
      <c r="E21" s="9">
        <v>4</v>
      </c>
      <c r="F21" s="9" t="s">
        <v>792</v>
      </c>
      <c r="G21" s="384">
        <v>30000</v>
      </c>
      <c r="H21" s="384">
        <v>30000</v>
      </c>
      <c r="I21" s="25" t="s">
        <v>799</v>
      </c>
      <c r="J21" s="9">
        <v>70</v>
      </c>
      <c r="K21" s="9" t="s">
        <v>795</v>
      </c>
      <c r="L21" s="339"/>
      <c r="M21" s="24"/>
    </row>
    <row r="22" spans="1:13" s="26" customFormat="1" ht="24">
      <c r="A22" s="231">
        <v>17</v>
      </c>
      <c r="B22" s="381" t="s">
        <v>833</v>
      </c>
      <c r="C22" s="383" t="s">
        <v>878</v>
      </c>
      <c r="D22" s="9">
        <v>27</v>
      </c>
      <c r="E22" s="9">
        <v>8</v>
      </c>
      <c r="F22" s="9" t="s">
        <v>792</v>
      </c>
      <c r="G22" s="382" t="s">
        <v>4769</v>
      </c>
      <c r="H22" s="382" t="s">
        <v>4769</v>
      </c>
      <c r="I22" s="9"/>
      <c r="J22" s="9"/>
      <c r="K22" s="9"/>
      <c r="L22" s="339"/>
      <c r="M22" s="24"/>
    </row>
    <row r="23" spans="1:13" s="26" customFormat="1" ht="24">
      <c r="A23" s="231">
        <v>18</v>
      </c>
      <c r="B23" s="381" t="s">
        <v>834</v>
      </c>
      <c r="C23" s="383" t="s">
        <v>879</v>
      </c>
      <c r="D23" s="9">
        <v>24</v>
      </c>
      <c r="E23" s="9">
        <v>4</v>
      </c>
      <c r="F23" s="9" t="s">
        <v>792</v>
      </c>
      <c r="G23" s="384">
        <v>55000</v>
      </c>
      <c r="H23" s="384">
        <v>65000</v>
      </c>
      <c r="I23" s="25" t="s">
        <v>800</v>
      </c>
      <c r="J23" s="9">
        <v>10</v>
      </c>
      <c r="K23" s="9" t="s">
        <v>661</v>
      </c>
      <c r="L23" s="339"/>
      <c r="M23" s="24"/>
    </row>
    <row r="24" spans="1:13" s="26" customFormat="1" ht="24">
      <c r="A24" s="231">
        <v>19</v>
      </c>
      <c r="B24" s="381" t="s">
        <v>835</v>
      </c>
      <c r="C24" s="381" t="s">
        <v>880</v>
      </c>
      <c r="D24" s="9">
        <v>34</v>
      </c>
      <c r="E24" s="9">
        <v>60</v>
      </c>
      <c r="F24" s="9">
        <v>0</v>
      </c>
      <c r="G24" s="382" t="s">
        <v>4762</v>
      </c>
      <c r="H24" s="382" t="s">
        <v>4762</v>
      </c>
      <c r="I24" s="25" t="s">
        <v>801</v>
      </c>
      <c r="J24" s="9">
        <v>60</v>
      </c>
      <c r="K24" s="25" t="s">
        <v>802</v>
      </c>
      <c r="L24" s="339"/>
      <c r="M24" s="24"/>
    </row>
    <row r="25" spans="1:13" s="26" customFormat="1" ht="24">
      <c r="A25" s="231">
        <v>20</v>
      </c>
      <c r="B25" s="381" t="s">
        <v>836</v>
      </c>
      <c r="C25" s="383" t="s">
        <v>881</v>
      </c>
      <c r="D25" s="9">
        <v>26</v>
      </c>
      <c r="E25" s="9">
        <v>9</v>
      </c>
      <c r="F25" s="9">
        <v>0</v>
      </c>
      <c r="G25" s="382" t="s">
        <v>4770</v>
      </c>
      <c r="H25" s="382" t="s">
        <v>4771</v>
      </c>
      <c r="I25" s="9"/>
      <c r="J25" s="9"/>
      <c r="K25" s="9"/>
      <c r="L25" s="339"/>
      <c r="M25" s="24"/>
    </row>
    <row r="26" spans="1:13" s="26" customFormat="1" ht="36">
      <c r="A26" s="231">
        <v>21</v>
      </c>
      <c r="B26" s="381" t="s">
        <v>837</v>
      </c>
      <c r="C26" s="383" t="s">
        <v>882</v>
      </c>
      <c r="D26" s="9">
        <v>27</v>
      </c>
      <c r="E26" s="9">
        <v>80</v>
      </c>
      <c r="F26" s="9">
        <v>0</v>
      </c>
      <c r="G26" s="382" t="s">
        <v>4772</v>
      </c>
      <c r="H26" s="382" t="s">
        <v>4767</v>
      </c>
      <c r="I26" s="25" t="s">
        <v>803</v>
      </c>
      <c r="J26" s="9">
        <v>70</v>
      </c>
      <c r="K26" s="9" t="s">
        <v>798</v>
      </c>
      <c r="L26" s="339"/>
      <c r="M26" s="24"/>
    </row>
    <row r="27" spans="1:13" s="26" customFormat="1" ht="36.75" customHeight="1">
      <c r="A27" s="231">
        <v>22</v>
      </c>
      <c r="B27" s="381" t="s">
        <v>838</v>
      </c>
      <c r="C27" s="383" t="s">
        <v>883</v>
      </c>
      <c r="D27" s="9">
        <v>250</v>
      </c>
      <c r="E27" s="9">
        <v>100</v>
      </c>
      <c r="F27" s="9">
        <v>0</v>
      </c>
      <c r="G27" s="382" t="s">
        <v>4773</v>
      </c>
      <c r="H27" s="382" t="s">
        <v>4773</v>
      </c>
      <c r="I27" s="25" t="s">
        <v>804</v>
      </c>
      <c r="J27" s="9">
        <v>100</v>
      </c>
      <c r="K27" s="9" t="s">
        <v>97</v>
      </c>
      <c r="L27" s="339"/>
      <c r="M27" s="24"/>
    </row>
    <row r="28" spans="1:13" s="26" customFormat="1" ht="24">
      <c r="A28" s="231">
        <v>23</v>
      </c>
      <c r="B28" s="381" t="s">
        <v>839</v>
      </c>
      <c r="C28" s="383" t="s">
        <v>884</v>
      </c>
      <c r="D28" s="9">
        <v>118</v>
      </c>
      <c r="E28" s="9">
        <v>150</v>
      </c>
      <c r="F28" s="9">
        <v>0</v>
      </c>
      <c r="G28" s="384"/>
      <c r="H28" s="384"/>
      <c r="I28" s="9" t="s">
        <v>791</v>
      </c>
      <c r="J28" s="9">
        <v>80</v>
      </c>
      <c r="K28" s="9" t="s">
        <v>97</v>
      </c>
      <c r="L28" s="339"/>
      <c r="M28" s="24"/>
    </row>
    <row r="29" spans="1:13" s="26" customFormat="1" ht="24">
      <c r="A29" s="231">
        <v>24</v>
      </c>
      <c r="B29" s="381" t="s">
        <v>840</v>
      </c>
      <c r="C29" s="383" t="s">
        <v>885</v>
      </c>
      <c r="D29" s="9">
        <v>40</v>
      </c>
      <c r="E29" s="9">
        <v>15</v>
      </c>
      <c r="F29" s="9">
        <v>0</v>
      </c>
      <c r="G29" s="382" t="s">
        <v>4764</v>
      </c>
      <c r="H29" s="382" t="s">
        <v>4764</v>
      </c>
      <c r="I29" s="25" t="s">
        <v>805</v>
      </c>
      <c r="J29" s="9">
        <v>80</v>
      </c>
      <c r="K29" s="9" t="s">
        <v>806</v>
      </c>
      <c r="L29" s="339"/>
      <c r="M29" s="24"/>
    </row>
    <row r="30" spans="1:13" s="26" customFormat="1" ht="24">
      <c r="A30" s="231">
        <v>25</v>
      </c>
      <c r="B30" s="381" t="s">
        <v>841</v>
      </c>
      <c r="C30" s="383" t="s">
        <v>886</v>
      </c>
      <c r="D30" s="9">
        <v>35</v>
      </c>
      <c r="E30" s="9">
        <v>30</v>
      </c>
      <c r="F30" s="9">
        <v>0</v>
      </c>
      <c r="G30" s="384">
        <v>80000</v>
      </c>
      <c r="H30" s="384">
        <v>80000</v>
      </c>
      <c r="I30" s="9"/>
      <c r="J30" s="9"/>
      <c r="K30" s="9"/>
      <c r="L30" s="339"/>
      <c r="M30" s="24"/>
    </row>
    <row r="31" spans="1:13" s="26" customFormat="1" ht="24">
      <c r="A31" s="231">
        <v>26</v>
      </c>
      <c r="B31" s="381" t="s">
        <v>842</v>
      </c>
      <c r="C31" s="383" t="s">
        <v>887</v>
      </c>
      <c r="D31" s="9">
        <v>28</v>
      </c>
      <c r="E31" s="9">
        <v>8</v>
      </c>
      <c r="F31" s="9" t="s">
        <v>792</v>
      </c>
      <c r="G31" s="382" t="s">
        <v>4774</v>
      </c>
      <c r="H31" s="382" t="s">
        <v>4774</v>
      </c>
      <c r="I31" s="25" t="s">
        <v>799</v>
      </c>
      <c r="J31" s="9">
        <v>30</v>
      </c>
      <c r="K31" s="9" t="s">
        <v>661</v>
      </c>
      <c r="L31" s="339"/>
      <c r="M31" s="24"/>
    </row>
    <row r="32" spans="1:13" s="26" customFormat="1" ht="24">
      <c r="A32" s="231">
        <v>27</v>
      </c>
      <c r="B32" s="381" t="s">
        <v>843</v>
      </c>
      <c r="C32" s="383" t="s">
        <v>888</v>
      </c>
      <c r="D32" s="9">
        <v>36</v>
      </c>
      <c r="E32" s="9">
        <v>70</v>
      </c>
      <c r="F32" s="9">
        <v>0</v>
      </c>
      <c r="G32" s="382" t="s">
        <v>4775</v>
      </c>
      <c r="H32" s="382" t="s">
        <v>4767</v>
      </c>
      <c r="I32" s="9" t="s">
        <v>807</v>
      </c>
      <c r="J32" s="9">
        <v>30</v>
      </c>
      <c r="K32" s="9" t="s">
        <v>288</v>
      </c>
      <c r="L32" s="339"/>
      <c r="M32" s="24"/>
    </row>
    <row r="33" spans="1:13" s="26" customFormat="1" ht="36">
      <c r="A33" s="231">
        <v>28</v>
      </c>
      <c r="B33" s="381" t="s">
        <v>844</v>
      </c>
      <c r="C33" s="381" t="s">
        <v>889</v>
      </c>
      <c r="D33" s="9">
        <v>45</v>
      </c>
      <c r="E33" s="9">
        <v>75</v>
      </c>
      <c r="F33" s="9">
        <v>0</v>
      </c>
      <c r="G33" s="382" t="s">
        <v>4764</v>
      </c>
      <c r="H33" s="382" t="s">
        <v>4774</v>
      </c>
      <c r="I33" s="25" t="s">
        <v>803</v>
      </c>
      <c r="J33" s="9">
        <v>70</v>
      </c>
      <c r="K33" s="9" t="s">
        <v>798</v>
      </c>
      <c r="L33" s="339"/>
      <c r="M33" s="24"/>
    </row>
    <row r="34" spans="1:13" s="26" customFormat="1" ht="24">
      <c r="A34" s="231">
        <v>29</v>
      </c>
      <c r="B34" s="381" t="s">
        <v>845</v>
      </c>
      <c r="C34" s="383" t="s">
        <v>890</v>
      </c>
      <c r="D34" s="9">
        <v>45</v>
      </c>
      <c r="E34" s="9">
        <v>45</v>
      </c>
      <c r="F34" s="9">
        <v>0</v>
      </c>
      <c r="G34" s="382" t="s">
        <v>4776</v>
      </c>
      <c r="H34" s="382" t="s">
        <v>4777</v>
      </c>
      <c r="I34" s="25" t="s">
        <v>808</v>
      </c>
      <c r="J34" s="9">
        <v>150</v>
      </c>
      <c r="K34" s="9" t="s">
        <v>809</v>
      </c>
      <c r="L34" s="339"/>
      <c r="M34" s="24"/>
    </row>
    <row r="35" spans="1:13" s="26" customFormat="1" ht="24">
      <c r="A35" s="231">
        <v>30</v>
      </c>
      <c r="B35" s="381" t="s">
        <v>846</v>
      </c>
      <c r="C35" s="383" t="s">
        <v>891</v>
      </c>
      <c r="D35" s="9">
        <v>40</v>
      </c>
      <c r="E35" s="9">
        <v>20</v>
      </c>
      <c r="F35" s="9">
        <v>0</v>
      </c>
      <c r="G35" s="382" t="s">
        <v>4778</v>
      </c>
      <c r="H35" s="382" t="s">
        <v>4779</v>
      </c>
      <c r="I35" s="9" t="s">
        <v>797</v>
      </c>
      <c r="J35" s="9">
        <v>50</v>
      </c>
      <c r="K35" s="9" t="s">
        <v>798</v>
      </c>
      <c r="L35" s="339"/>
      <c r="M35" s="24"/>
    </row>
    <row r="36" spans="1:13" s="26" customFormat="1" ht="24">
      <c r="A36" s="231">
        <v>31</v>
      </c>
      <c r="B36" s="381" t="s">
        <v>847</v>
      </c>
      <c r="C36" s="383" t="s">
        <v>892</v>
      </c>
      <c r="D36" s="9">
        <v>55</v>
      </c>
      <c r="E36" s="9">
        <v>15</v>
      </c>
      <c r="F36" s="9">
        <v>0</v>
      </c>
      <c r="G36" s="382" t="s">
        <v>4770</v>
      </c>
      <c r="H36" s="382" t="s">
        <v>4770</v>
      </c>
      <c r="I36" s="25" t="s">
        <v>799</v>
      </c>
      <c r="J36" s="9">
        <v>70</v>
      </c>
      <c r="K36" s="9" t="s">
        <v>795</v>
      </c>
      <c r="L36" s="339"/>
      <c r="M36" s="24"/>
    </row>
    <row r="37" spans="1:13" s="26" customFormat="1" ht="24">
      <c r="A37" s="231">
        <v>32</v>
      </c>
      <c r="B37" s="381" t="s">
        <v>848</v>
      </c>
      <c r="C37" s="383" t="s">
        <v>893</v>
      </c>
      <c r="D37" s="9">
        <v>19</v>
      </c>
      <c r="E37" s="9">
        <v>7</v>
      </c>
      <c r="F37" s="9" t="s">
        <v>792</v>
      </c>
      <c r="G37" s="382" t="s">
        <v>4780</v>
      </c>
      <c r="H37" s="382" t="s">
        <v>4780</v>
      </c>
      <c r="I37" s="9"/>
      <c r="J37" s="9"/>
      <c r="K37" s="9"/>
      <c r="L37" s="339"/>
      <c r="M37" s="24"/>
    </row>
    <row r="38" spans="1:13" s="26" customFormat="1" ht="24">
      <c r="A38" s="231">
        <v>33</v>
      </c>
      <c r="B38" s="381" t="s">
        <v>849</v>
      </c>
      <c r="C38" s="383" t="s">
        <v>894</v>
      </c>
      <c r="D38" s="9">
        <v>15</v>
      </c>
      <c r="E38" s="9">
        <v>2</v>
      </c>
      <c r="F38" s="9">
        <v>0</v>
      </c>
      <c r="G38" s="384">
        <v>35000</v>
      </c>
      <c r="H38" s="384">
        <v>40000</v>
      </c>
      <c r="I38" s="25" t="s">
        <v>810</v>
      </c>
      <c r="J38" s="9">
        <v>180</v>
      </c>
      <c r="K38" s="9" t="s">
        <v>723</v>
      </c>
      <c r="L38" s="339"/>
      <c r="M38" s="24"/>
    </row>
    <row r="39" spans="1:13" s="26" customFormat="1" ht="24">
      <c r="A39" s="231">
        <v>34</v>
      </c>
      <c r="B39" s="381" t="s">
        <v>850</v>
      </c>
      <c r="C39" s="383" t="s">
        <v>895</v>
      </c>
      <c r="D39" s="9">
        <v>53</v>
      </c>
      <c r="E39" s="9">
        <v>30</v>
      </c>
      <c r="F39" s="9">
        <v>0</v>
      </c>
      <c r="G39" s="384"/>
      <c r="H39" s="384"/>
      <c r="I39" s="25" t="s">
        <v>811</v>
      </c>
      <c r="J39" s="9">
        <v>50</v>
      </c>
      <c r="K39" s="9" t="s">
        <v>515</v>
      </c>
      <c r="L39" s="339"/>
      <c r="M39" s="24"/>
    </row>
    <row r="40" spans="1:13" s="26" customFormat="1" ht="24">
      <c r="A40" s="231">
        <v>35</v>
      </c>
      <c r="B40" s="381" t="s">
        <v>851</v>
      </c>
      <c r="C40" s="383" t="s">
        <v>896</v>
      </c>
      <c r="D40" s="9">
        <v>16</v>
      </c>
      <c r="E40" s="9">
        <v>8</v>
      </c>
      <c r="F40" s="9">
        <v>0</v>
      </c>
      <c r="G40" s="382" t="s">
        <v>4781</v>
      </c>
      <c r="H40" s="382" t="s">
        <v>4781</v>
      </c>
      <c r="I40" s="25"/>
      <c r="J40" s="9"/>
      <c r="K40" s="9"/>
      <c r="L40" s="339"/>
      <c r="M40" s="24"/>
    </row>
    <row r="41" spans="1:13" s="26" customFormat="1" ht="24">
      <c r="A41" s="231">
        <v>36</v>
      </c>
      <c r="B41" s="381" t="s">
        <v>852</v>
      </c>
      <c r="C41" s="383" t="s">
        <v>897</v>
      </c>
      <c r="D41" s="9">
        <v>19</v>
      </c>
      <c r="E41" s="9">
        <v>0</v>
      </c>
      <c r="F41" s="9" t="s">
        <v>792</v>
      </c>
      <c r="G41" s="384">
        <v>60000</v>
      </c>
      <c r="H41" s="384">
        <v>60000</v>
      </c>
      <c r="I41" s="9" t="s">
        <v>812</v>
      </c>
      <c r="J41" s="9">
        <v>50</v>
      </c>
      <c r="K41" s="9" t="s">
        <v>661</v>
      </c>
      <c r="L41" s="339"/>
      <c r="M41" s="24"/>
    </row>
    <row r="42" spans="1:13" s="26" customFormat="1" ht="24">
      <c r="A42" s="231">
        <v>37</v>
      </c>
      <c r="B42" s="381" t="s">
        <v>853</v>
      </c>
      <c r="C42" s="383" t="s">
        <v>898</v>
      </c>
      <c r="D42" s="9">
        <v>49</v>
      </c>
      <c r="E42" s="9">
        <v>23</v>
      </c>
      <c r="F42" s="9">
        <v>0</v>
      </c>
      <c r="G42" s="382" t="s">
        <v>4782</v>
      </c>
      <c r="H42" s="382" t="s">
        <v>4783</v>
      </c>
      <c r="I42" s="9"/>
      <c r="J42" s="9"/>
      <c r="K42" s="9"/>
      <c r="L42" s="339"/>
      <c r="M42" s="24"/>
    </row>
    <row r="43" spans="1:13" s="26" customFormat="1" ht="36">
      <c r="A43" s="231">
        <v>38</v>
      </c>
      <c r="B43" s="381" t="s">
        <v>854</v>
      </c>
      <c r="C43" s="381" t="s">
        <v>899</v>
      </c>
      <c r="D43" s="9">
        <v>37</v>
      </c>
      <c r="E43" s="9">
        <v>100</v>
      </c>
      <c r="F43" s="9">
        <v>0</v>
      </c>
      <c r="G43" s="382" t="s">
        <v>4775</v>
      </c>
      <c r="H43" s="382" t="s">
        <v>4784</v>
      </c>
      <c r="I43" s="25" t="s">
        <v>813</v>
      </c>
      <c r="J43" s="9">
        <v>30</v>
      </c>
      <c r="K43" s="9" t="s">
        <v>814</v>
      </c>
      <c r="L43" s="339"/>
      <c r="M43" s="24"/>
    </row>
    <row r="44" spans="1:13" s="24" customFormat="1" ht="25.5" customHeight="1">
      <c r="A44" s="231">
        <v>39</v>
      </c>
      <c r="B44" s="381" t="s">
        <v>855</v>
      </c>
      <c r="C44" s="383" t="s">
        <v>900</v>
      </c>
      <c r="D44" s="9">
        <v>18</v>
      </c>
      <c r="E44" s="9">
        <v>4</v>
      </c>
      <c r="F44" s="9" t="s">
        <v>792</v>
      </c>
      <c r="G44" s="382" t="s">
        <v>4781</v>
      </c>
      <c r="H44" s="382" t="s">
        <v>4781</v>
      </c>
      <c r="I44" s="9"/>
      <c r="J44" s="9"/>
      <c r="K44" s="9"/>
      <c r="L44" s="339"/>
    </row>
    <row r="45" spans="1:13" s="24" customFormat="1" ht="28.5" customHeight="1">
      <c r="A45" s="231">
        <v>40</v>
      </c>
      <c r="B45" s="381" t="s">
        <v>856</v>
      </c>
      <c r="C45" s="383" t="s">
        <v>901</v>
      </c>
      <c r="D45" s="9">
        <v>31</v>
      </c>
      <c r="E45" s="9">
        <v>7</v>
      </c>
      <c r="F45" s="9">
        <v>0</v>
      </c>
      <c r="G45" s="382" t="s">
        <v>4785</v>
      </c>
      <c r="H45" s="382" t="s">
        <v>4785</v>
      </c>
      <c r="I45" s="9" t="s">
        <v>815</v>
      </c>
      <c r="J45" s="9">
        <v>50</v>
      </c>
      <c r="K45" s="9" t="s">
        <v>661</v>
      </c>
      <c r="L45" s="339"/>
    </row>
    <row r="46" spans="1:13" s="24" customFormat="1" ht="35.25" customHeight="1">
      <c r="A46" s="231">
        <v>41</v>
      </c>
      <c r="B46" s="381" t="s">
        <v>857</v>
      </c>
      <c r="C46" s="383" t="s">
        <v>902</v>
      </c>
      <c r="D46" s="9">
        <v>50</v>
      </c>
      <c r="E46" s="9">
        <v>23</v>
      </c>
      <c r="F46" s="9">
        <v>0</v>
      </c>
      <c r="G46" s="384"/>
      <c r="H46" s="384"/>
      <c r="I46" s="25" t="s">
        <v>803</v>
      </c>
      <c r="J46" s="9">
        <v>70</v>
      </c>
      <c r="K46" s="9" t="s">
        <v>798</v>
      </c>
      <c r="L46" s="339"/>
    </row>
    <row r="47" spans="1:13" s="24" customFormat="1" ht="31.5" customHeight="1">
      <c r="A47" s="231">
        <v>42</v>
      </c>
      <c r="B47" s="381" t="s">
        <v>858</v>
      </c>
      <c r="C47" s="383" t="s">
        <v>903</v>
      </c>
      <c r="D47" s="9">
        <v>20</v>
      </c>
      <c r="E47" s="9">
        <v>0</v>
      </c>
      <c r="F47" s="9">
        <v>0</v>
      </c>
      <c r="G47" s="382" t="s">
        <v>4769</v>
      </c>
      <c r="H47" s="382" t="s">
        <v>4772</v>
      </c>
      <c r="I47" s="9"/>
      <c r="J47" s="9"/>
      <c r="K47" s="9"/>
      <c r="L47" s="339"/>
    </row>
    <row r="48" spans="1:13" s="24" customFormat="1" ht="40.5" customHeight="1">
      <c r="A48" s="231">
        <v>43</v>
      </c>
      <c r="B48" s="381" t="s">
        <v>859</v>
      </c>
      <c r="C48" s="383" t="s">
        <v>904</v>
      </c>
      <c r="D48" s="9">
        <v>15</v>
      </c>
      <c r="E48" s="9">
        <v>3</v>
      </c>
      <c r="F48" s="9" t="s">
        <v>792</v>
      </c>
      <c r="G48" s="384">
        <v>40000</v>
      </c>
      <c r="H48" s="384">
        <v>50000</v>
      </c>
      <c r="I48" s="25" t="s">
        <v>816</v>
      </c>
      <c r="J48" s="9">
        <v>10</v>
      </c>
      <c r="K48" s="9" t="s">
        <v>723</v>
      </c>
      <c r="L48" s="339"/>
    </row>
    <row r="49" spans="1:12" s="24" customFormat="1" ht="27.75" customHeight="1">
      <c r="A49" s="231">
        <v>44</v>
      </c>
      <c r="B49" s="385" t="s">
        <v>860</v>
      </c>
      <c r="C49" s="386" t="s">
        <v>905</v>
      </c>
      <c r="D49" s="355">
        <v>20</v>
      </c>
      <c r="E49" s="355">
        <v>9</v>
      </c>
      <c r="F49" s="355">
        <v>0</v>
      </c>
      <c r="G49" s="382" t="s">
        <v>4786</v>
      </c>
      <c r="H49" s="382" t="s">
        <v>4786</v>
      </c>
      <c r="I49" s="355"/>
      <c r="J49" s="355"/>
      <c r="K49" s="355"/>
      <c r="L49" s="387"/>
    </row>
    <row r="50" spans="1:12" s="24" customFormat="1" ht="40.5" customHeight="1" thickBot="1">
      <c r="A50" s="233">
        <v>45</v>
      </c>
      <c r="B50" s="263" t="s">
        <v>861</v>
      </c>
      <c r="C50" s="388" t="s">
        <v>906</v>
      </c>
      <c r="D50" s="389">
        <v>54</v>
      </c>
      <c r="E50" s="236">
        <v>30</v>
      </c>
      <c r="F50" s="389">
        <v>0</v>
      </c>
      <c r="G50" s="390"/>
      <c r="H50" s="390"/>
      <c r="I50" s="239"/>
      <c r="J50" s="239"/>
      <c r="K50" s="239"/>
      <c r="L50" s="237"/>
    </row>
  </sheetData>
  <mergeCells count="9">
    <mergeCell ref="L3:L4"/>
    <mergeCell ref="A1:L1"/>
    <mergeCell ref="I3:K3"/>
    <mergeCell ref="A3:A4"/>
    <mergeCell ref="B3:B4"/>
    <mergeCell ref="C3:C4"/>
    <mergeCell ref="E3:E4"/>
    <mergeCell ref="F3:F4"/>
    <mergeCell ref="G3:H3"/>
  </mergeCells>
  <phoneticPr fontId="2" type="noConversion"/>
  <pageMargins left="0.25" right="0.25" top="0.75" bottom="0.75" header="0.3" footer="0.3"/>
  <pageSetup paperSize="9" scale="8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5" sqref="I15"/>
    </sheetView>
  </sheetViews>
  <sheetFormatPr defaultRowHeight="13.5"/>
  <cols>
    <col min="1" max="1" width="5.6640625" customWidth="1"/>
    <col min="2" max="2" width="15.109375" customWidth="1"/>
    <col min="3" max="3" width="24.109375" customWidth="1"/>
    <col min="10" max="10" width="10.88671875" customWidth="1"/>
    <col min="11" max="11" width="13.44140625" customWidth="1"/>
    <col min="14" max="14" width="10.6640625" customWidth="1"/>
  </cols>
  <sheetData>
    <row r="1" spans="1:15" ht="40.5" customHeight="1">
      <c r="A1" s="399" t="s">
        <v>4663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</row>
    <row r="2" spans="1:15" ht="14.25" thickBot="1"/>
    <row r="3" spans="1:15" s="1" customFormat="1" ht="24" customHeight="1">
      <c r="A3" s="400" t="s">
        <v>0</v>
      </c>
      <c r="B3" s="402" t="s">
        <v>1</v>
      </c>
      <c r="C3" s="404" t="s">
        <v>2</v>
      </c>
      <c r="D3" s="348" t="s">
        <v>3</v>
      </c>
      <c r="E3" s="402" t="s">
        <v>27</v>
      </c>
      <c r="F3" s="402" t="s">
        <v>33</v>
      </c>
      <c r="G3" s="404" t="s">
        <v>4</v>
      </c>
      <c r="H3" s="404"/>
      <c r="I3" s="404"/>
      <c r="J3" s="397" t="s">
        <v>4669</v>
      </c>
      <c r="K3" s="404" t="s">
        <v>5</v>
      </c>
      <c r="L3" s="404"/>
      <c r="M3" s="404"/>
      <c r="N3" s="395" t="s">
        <v>4787</v>
      </c>
    </row>
    <row r="4" spans="1:15" s="1" customFormat="1" ht="24.75" thickBot="1">
      <c r="A4" s="409"/>
      <c r="B4" s="410"/>
      <c r="C4" s="410"/>
      <c r="D4" s="359" t="s">
        <v>26</v>
      </c>
      <c r="E4" s="410"/>
      <c r="F4" s="410"/>
      <c r="G4" s="360" t="s">
        <v>10</v>
      </c>
      <c r="H4" s="360" t="s">
        <v>4788</v>
      </c>
      <c r="I4" s="360" t="s">
        <v>11</v>
      </c>
      <c r="J4" s="411"/>
      <c r="K4" s="361" t="s">
        <v>28</v>
      </c>
      <c r="L4" s="362" t="s">
        <v>6</v>
      </c>
      <c r="M4" s="362" t="s">
        <v>7</v>
      </c>
      <c r="N4" s="408"/>
    </row>
    <row r="5" spans="1:15" s="1" customFormat="1" ht="29.25" customHeight="1">
      <c r="A5" s="363"/>
      <c r="B5" s="364"/>
      <c r="C5" s="364"/>
      <c r="D5" s="365"/>
      <c r="E5" s="365"/>
      <c r="F5" s="366"/>
      <c r="G5" s="366"/>
      <c r="H5" s="366"/>
      <c r="I5" s="366"/>
      <c r="J5" s="366"/>
      <c r="K5" s="365"/>
      <c r="L5" s="367"/>
      <c r="M5" s="367"/>
      <c r="N5" s="368"/>
    </row>
    <row r="6" spans="1:15" s="24" customFormat="1" ht="25.5" customHeight="1">
      <c r="A6" s="231">
        <v>1</v>
      </c>
      <c r="B6" s="178" t="s">
        <v>4071</v>
      </c>
      <c r="C6" s="178" t="s">
        <v>99</v>
      </c>
      <c r="D6" s="179">
        <v>40</v>
      </c>
      <c r="E6" s="9">
        <v>30</v>
      </c>
      <c r="F6" s="176" t="s">
        <v>4072</v>
      </c>
      <c r="G6" s="180" t="s">
        <v>4807</v>
      </c>
      <c r="H6" s="180" t="s">
        <v>4807</v>
      </c>
      <c r="I6" s="180" t="s">
        <v>4807</v>
      </c>
      <c r="J6" s="180">
        <v>10000</v>
      </c>
      <c r="K6" s="179" t="s">
        <v>4074</v>
      </c>
      <c r="L6" s="176" t="s">
        <v>4075</v>
      </c>
      <c r="M6" s="176" t="s">
        <v>530</v>
      </c>
      <c r="N6" s="250"/>
      <c r="O6" s="1"/>
    </row>
    <row r="7" spans="1:15" s="24" customFormat="1" ht="25.5" customHeight="1">
      <c r="A7" s="231">
        <v>2</v>
      </c>
      <c r="B7" s="178" t="s">
        <v>4076</v>
      </c>
      <c r="C7" s="178" t="s">
        <v>108</v>
      </c>
      <c r="D7" s="179">
        <v>32</v>
      </c>
      <c r="E7" s="9">
        <v>6</v>
      </c>
      <c r="F7" s="176" t="s">
        <v>4072</v>
      </c>
      <c r="G7" s="180"/>
      <c r="H7" s="180"/>
      <c r="I7" s="181"/>
      <c r="J7" s="181"/>
      <c r="K7" s="179" t="s">
        <v>4077</v>
      </c>
      <c r="L7" s="176">
        <v>15</v>
      </c>
      <c r="M7" s="176" t="s">
        <v>661</v>
      </c>
      <c r="N7" s="250"/>
      <c r="O7" s="1"/>
    </row>
    <row r="8" spans="1:15" s="24" customFormat="1" ht="25.5" customHeight="1">
      <c r="A8" s="231">
        <v>3</v>
      </c>
      <c r="B8" s="178" t="s">
        <v>4078</v>
      </c>
      <c r="C8" s="178" t="s">
        <v>132</v>
      </c>
      <c r="D8" s="179">
        <v>40</v>
      </c>
      <c r="E8" s="9">
        <v>10</v>
      </c>
      <c r="F8" s="176" t="s">
        <v>4072</v>
      </c>
      <c r="G8" s="180">
        <v>60000</v>
      </c>
      <c r="H8" s="180">
        <v>60000</v>
      </c>
      <c r="I8" s="181">
        <v>60000</v>
      </c>
      <c r="J8" s="181">
        <v>5000</v>
      </c>
      <c r="K8" s="179" t="s">
        <v>4079</v>
      </c>
      <c r="L8" s="176">
        <v>30</v>
      </c>
      <c r="M8" s="176" t="s">
        <v>661</v>
      </c>
      <c r="N8" s="250"/>
      <c r="O8" s="1"/>
    </row>
    <row r="9" spans="1:15" s="24" customFormat="1" ht="25.5" customHeight="1">
      <c r="A9" s="231">
        <v>4</v>
      </c>
      <c r="B9" s="178" t="s">
        <v>4080</v>
      </c>
      <c r="C9" s="178" t="s">
        <v>150</v>
      </c>
      <c r="D9" s="179">
        <v>36</v>
      </c>
      <c r="E9" s="9">
        <v>8</v>
      </c>
      <c r="F9" s="176" t="s">
        <v>4072</v>
      </c>
      <c r="G9" s="180">
        <v>40000</v>
      </c>
      <c r="H9" s="180">
        <v>45000</v>
      </c>
      <c r="I9" s="181">
        <v>55000</v>
      </c>
      <c r="J9" s="181"/>
      <c r="K9" s="179" t="s">
        <v>4081</v>
      </c>
      <c r="L9" s="176" t="s">
        <v>4073</v>
      </c>
      <c r="M9" s="176" t="s">
        <v>661</v>
      </c>
      <c r="N9" s="250"/>
      <c r="O9" s="1"/>
    </row>
    <row r="10" spans="1:15" s="24" customFormat="1" ht="26.25" customHeight="1">
      <c r="A10" s="231">
        <v>5</v>
      </c>
      <c r="B10" s="178" t="s">
        <v>4082</v>
      </c>
      <c r="C10" s="178" t="s">
        <v>162</v>
      </c>
      <c r="D10" s="179">
        <v>35</v>
      </c>
      <c r="E10" s="9">
        <v>7</v>
      </c>
      <c r="F10" s="176" t="s">
        <v>4072</v>
      </c>
      <c r="G10" s="180" t="s">
        <v>4808</v>
      </c>
      <c r="H10" s="180">
        <v>70000</v>
      </c>
      <c r="I10" s="181">
        <v>100000</v>
      </c>
      <c r="J10" s="181"/>
      <c r="K10" s="179" t="s">
        <v>4081</v>
      </c>
      <c r="L10" s="176" t="s">
        <v>4073</v>
      </c>
      <c r="M10" s="176" t="s">
        <v>661</v>
      </c>
      <c r="N10" s="250"/>
      <c r="O10" s="1"/>
    </row>
    <row r="11" spans="1:15" s="24" customFormat="1" ht="77.25" customHeight="1">
      <c r="A11" s="231">
        <v>6</v>
      </c>
      <c r="B11" s="178" t="s">
        <v>4083</v>
      </c>
      <c r="C11" s="178" t="s">
        <v>110</v>
      </c>
      <c r="D11" s="179">
        <v>16</v>
      </c>
      <c r="E11" s="9">
        <v>12</v>
      </c>
      <c r="F11" s="176" t="s">
        <v>4072</v>
      </c>
      <c r="G11" s="180">
        <v>80000</v>
      </c>
      <c r="H11" s="180">
        <v>90000</v>
      </c>
      <c r="I11" s="181">
        <v>90000</v>
      </c>
      <c r="J11" s="181"/>
      <c r="K11" s="179" t="s">
        <v>4084</v>
      </c>
      <c r="L11" s="176">
        <v>20</v>
      </c>
      <c r="M11" s="176" t="s">
        <v>661</v>
      </c>
      <c r="N11" s="250"/>
      <c r="O11" s="1"/>
    </row>
    <row r="12" spans="1:15" s="24" customFormat="1" ht="25.5" customHeight="1">
      <c r="A12" s="231">
        <v>7</v>
      </c>
      <c r="B12" s="178" t="s">
        <v>4085</v>
      </c>
      <c r="C12" s="178" t="s">
        <v>168</v>
      </c>
      <c r="D12" s="179">
        <v>37</v>
      </c>
      <c r="E12" s="9">
        <v>20</v>
      </c>
      <c r="F12" s="176" t="s">
        <v>4072</v>
      </c>
      <c r="G12" s="180">
        <v>60000</v>
      </c>
      <c r="H12" s="180"/>
      <c r="I12" s="181">
        <v>80000</v>
      </c>
      <c r="J12" s="181">
        <v>10000</v>
      </c>
      <c r="K12" s="179" t="s">
        <v>4086</v>
      </c>
      <c r="L12" s="176" t="s">
        <v>4073</v>
      </c>
      <c r="M12" s="176" t="s">
        <v>661</v>
      </c>
      <c r="N12" s="250"/>
      <c r="O12" s="1"/>
    </row>
    <row r="13" spans="1:15" s="24" customFormat="1" ht="25.5" customHeight="1">
      <c r="A13" s="231">
        <v>8</v>
      </c>
      <c r="B13" s="178" t="s">
        <v>4087</v>
      </c>
      <c r="C13" s="178" t="s">
        <v>111</v>
      </c>
      <c r="D13" s="179">
        <v>20</v>
      </c>
      <c r="E13" s="9">
        <v>11</v>
      </c>
      <c r="F13" s="176" t="s">
        <v>4072</v>
      </c>
      <c r="G13" s="180">
        <v>40000</v>
      </c>
      <c r="H13" s="180">
        <v>50000</v>
      </c>
      <c r="I13" s="181">
        <v>50000</v>
      </c>
      <c r="J13" s="181"/>
      <c r="K13" s="179" t="s">
        <v>4088</v>
      </c>
      <c r="L13" s="176">
        <v>50</v>
      </c>
      <c r="M13" s="176" t="s">
        <v>3496</v>
      </c>
      <c r="N13" s="250"/>
      <c r="O13" s="1"/>
    </row>
    <row r="14" spans="1:15" s="24" customFormat="1" ht="25.5" customHeight="1">
      <c r="A14" s="231">
        <v>9</v>
      </c>
      <c r="B14" s="178" t="s">
        <v>4089</v>
      </c>
      <c r="C14" s="178" t="s">
        <v>147</v>
      </c>
      <c r="D14" s="179">
        <v>30</v>
      </c>
      <c r="E14" s="9">
        <v>0</v>
      </c>
      <c r="F14" s="176" t="s">
        <v>4072</v>
      </c>
      <c r="G14" s="180"/>
      <c r="H14" s="180"/>
      <c r="I14" s="181"/>
      <c r="J14" s="181"/>
      <c r="K14" s="179" t="s">
        <v>4090</v>
      </c>
      <c r="L14" s="176" t="s">
        <v>4075</v>
      </c>
      <c r="M14" s="176" t="s">
        <v>661</v>
      </c>
      <c r="N14" s="250"/>
      <c r="O14" s="1"/>
    </row>
    <row r="15" spans="1:15" s="24" customFormat="1" ht="25.5" customHeight="1">
      <c r="A15" s="231">
        <v>10</v>
      </c>
      <c r="B15" s="178" t="s">
        <v>4091</v>
      </c>
      <c r="C15" s="178" t="s">
        <v>118</v>
      </c>
      <c r="D15" s="179">
        <v>28</v>
      </c>
      <c r="E15" s="9">
        <v>8</v>
      </c>
      <c r="F15" s="176" t="s">
        <v>4072</v>
      </c>
      <c r="G15" s="180" t="s">
        <v>4809</v>
      </c>
      <c r="H15" s="180" t="s">
        <v>4810</v>
      </c>
      <c r="I15" s="180" t="s">
        <v>4810</v>
      </c>
      <c r="J15" s="181"/>
      <c r="K15" s="179" t="s">
        <v>4090</v>
      </c>
      <c r="L15" s="176" t="s">
        <v>4075</v>
      </c>
      <c r="M15" s="176" t="s">
        <v>661</v>
      </c>
      <c r="N15" s="250"/>
      <c r="O15" s="1"/>
    </row>
    <row r="16" spans="1:15" s="24" customFormat="1" ht="25.5" customHeight="1">
      <c r="A16" s="231">
        <v>11</v>
      </c>
      <c r="B16" s="178" t="s">
        <v>4092</v>
      </c>
      <c r="C16" s="178" t="s">
        <v>106</v>
      </c>
      <c r="D16" s="179">
        <v>27</v>
      </c>
      <c r="E16" s="9">
        <v>11</v>
      </c>
      <c r="F16" s="176" t="s">
        <v>4072</v>
      </c>
      <c r="G16" s="180">
        <v>70000</v>
      </c>
      <c r="H16" s="180">
        <v>80000</v>
      </c>
      <c r="I16" s="181">
        <v>80000</v>
      </c>
      <c r="J16" s="181"/>
      <c r="K16" s="179" t="s">
        <v>4093</v>
      </c>
      <c r="L16" s="176" t="s">
        <v>4073</v>
      </c>
      <c r="M16" s="176" t="s">
        <v>661</v>
      </c>
      <c r="N16" s="250"/>
      <c r="O16" s="1"/>
    </row>
    <row r="17" spans="1:15" s="24" customFormat="1" ht="25.5" customHeight="1">
      <c r="A17" s="231">
        <v>12</v>
      </c>
      <c r="B17" s="178" t="s">
        <v>4094</v>
      </c>
      <c r="C17" s="178" t="s">
        <v>4095</v>
      </c>
      <c r="D17" s="179">
        <v>19</v>
      </c>
      <c r="E17" s="9">
        <v>3</v>
      </c>
      <c r="F17" s="176" t="s">
        <v>4072</v>
      </c>
      <c r="G17" s="180">
        <v>80000</v>
      </c>
      <c r="H17" s="180">
        <v>90000</v>
      </c>
      <c r="I17" s="181">
        <v>90000</v>
      </c>
      <c r="J17" s="181"/>
      <c r="K17" s="179" t="s">
        <v>4096</v>
      </c>
      <c r="L17" s="176" t="s">
        <v>4097</v>
      </c>
      <c r="M17" s="176" t="s">
        <v>4189</v>
      </c>
      <c r="N17" s="250"/>
      <c r="O17" s="1"/>
    </row>
    <row r="18" spans="1:15" s="24" customFormat="1" ht="25.5" customHeight="1">
      <c r="A18" s="231">
        <v>13</v>
      </c>
      <c r="B18" s="178" t="s">
        <v>4098</v>
      </c>
      <c r="C18" s="178" t="s">
        <v>105</v>
      </c>
      <c r="D18" s="179">
        <v>28</v>
      </c>
      <c r="E18" s="9">
        <v>6</v>
      </c>
      <c r="F18" s="176" t="s">
        <v>4072</v>
      </c>
      <c r="G18" s="180">
        <v>70000</v>
      </c>
      <c r="H18" s="180">
        <v>90000</v>
      </c>
      <c r="I18" s="181">
        <v>90000</v>
      </c>
      <c r="J18" s="181"/>
      <c r="K18" s="179" t="s">
        <v>4099</v>
      </c>
      <c r="L18" s="182">
        <v>20</v>
      </c>
      <c r="M18" s="182" t="s">
        <v>4190</v>
      </c>
      <c r="N18" s="250"/>
      <c r="O18" s="1"/>
    </row>
    <row r="19" spans="1:15" s="24" customFormat="1" ht="25.5" customHeight="1">
      <c r="A19" s="231">
        <v>14</v>
      </c>
      <c r="B19" s="178" t="s">
        <v>4100</v>
      </c>
      <c r="C19" s="178" t="s">
        <v>120</v>
      </c>
      <c r="D19" s="179">
        <v>18</v>
      </c>
      <c r="E19" s="9">
        <v>6</v>
      </c>
      <c r="F19" s="176" t="s">
        <v>4072</v>
      </c>
      <c r="G19" s="180">
        <v>50000</v>
      </c>
      <c r="H19" s="180">
        <v>50000</v>
      </c>
      <c r="I19" s="181">
        <v>50000</v>
      </c>
      <c r="J19" s="181"/>
      <c r="K19" s="179" t="s">
        <v>4088</v>
      </c>
      <c r="L19" s="176">
        <v>50</v>
      </c>
      <c r="M19" s="176" t="s">
        <v>3496</v>
      </c>
      <c r="N19" s="250"/>
      <c r="O19" s="1"/>
    </row>
    <row r="20" spans="1:15" s="24" customFormat="1" ht="25.5" customHeight="1">
      <c r="A20" s="231">
        <v>15</v>
      </c>
      <c r="B20" s="178" t="s">
        <v>4101</v>
      </c>
      <c r="C20" s="178" t="s">
        <v>114</v>
      </c>
      <c r="D20" s="179">
        <v>23</v>
      </c>
      <c r="E20" s="9">
        <v>11</v>
      </c>
      <c r="F20" s="176" t="s">
        <v>4072</v>
      </c>
      <c r="G20" s="180"/>
      <c r="H20" s="180"/>
      <c r="I20" s="181"/>
      <c r="J20" s="181"/>
      <c r="K20" s="179" t="s">
        <v>4090</v>
      </c>
      <c r="L20" s="176" t="s">
        <v>4075</v>
      </c>
      <c r="M20" s="176" t="s">
        <v>661</v>
      </c>
      <c r="N20" s="250"/>
      <c r="O20" s="1"/>
    </row>
    <row r="21" spans="1:15" s="24" customFormat="1" ht="25.5" customHeight="1">
      <c r="A21" s="231">
        <v>16</v>
      </c>
      <c r="B21" s="178" t="s">
        <v>4102</v>
      </c>
      <c r="C21" s="178" t="s">
        <v>123</v>
      </c>
      <c r="D21" s="179">
        <v>29</v>
      </c>
      <c r="E21" s="9">
        <v>7</v>
      </c>
      <c r="F21" s="176" t="s">
        <v>4072</v>
      </c>
      <c r="G21" s="180">
        <v>80000</v>
      </c>
      <c r="H21" s="180">
        <v>90000</v>
      </c>
      <c r="I21" s="181">
        <v>100000</v>
      </c>
      <c r="J21" s="181"/>
      <c r="K21" s="179" t="s">
        <v>4090</v>
      </c>
      <c r="L21" s="176" t="s">
        <v>4075</v>
      </c>
      <c r="M21" s="176" t="s">
        <v>661</v>
      </c>
      <c r="N21" s="250"/>
      <c r="O21" s="1"/>
    </row>
    <row r="22" spans="1:15" s="24" customFormat="1" ht="25.5" customHeight="1">
      <c r="A22" s="231">
        <v>17</v>
      </c>
      <c r="B22" s="178" t="s">
        <v>4103</v>
      </c>
      <c r="C22" s="178" t="s">
        <v>516</v>
      </c>
      <c r="D22" s="179">
        <v>45</v>
      </c>
      <c r="E22" s="9">
        <v>30</v>
      </c>
      <c r="F22" s="176" t="s">
        <v>4072</v>
      </c>
      <c r="G22" s="180"/>
      <c r="H22" s="180"/>
      <c r="I22" s="181"/>
      <c r="J22" s="181"/>
      <c r="K22" s="179" t="s">
        <v>4086</v>
      </c>
      <c r="L22" s="176" t="s">
        <v>4073</v>
      </c>
      <c r="M22" s="176" t="s">
        <v>661</v>
      </c>
      <c r="N22" s="250"/>
      <c r="O22" s="1"/>
    </row>
    <row r="23" spans="1:15" s="24" customFormat="1" ht="25.5" customHeight="1">
      <c r="A23" s="231">
        <v>18</v>
      </c>
      <c r="B23" s="178" t="s">
        <v>517</v>
      </c>
      <c r="C23" s="178" t="s">
        <v>155</v>
      </c>
      <c r="D23" s="179">
        <v>34</v>
      </c>
      <c r="E23" s="9">
        <v>18</v>
      </c>
      <c r="F23" s="176" t="s">
        <v>4072</v>
      </c>
      <c r="G23" s="180">
        <v>100000</v>
      </c>
      <c r="H23" s="180">
        <v>100000</v>
      </c>
      <c r="I23" s="181">
        <v>100000</v>
      </c>
      <c r="J23" s="181">
        <v>10000</v>
      </c>
      <c r="K23" s="179" t="s">
        <v>4104</v>
      </c>
      <c r="L23" s="176">
        <v>50</v>
      </c>
      <c r="M23" s="176" t="s">
        <v>3496</v>
      </c>
      <c r="N23" s="250"/>
      <c r="O23" s="1"/>
    </row>
    <row r="24" spans="1:15" s="24" customFormat="1" ht="25.5" customHeight="1">
      <c r="A24" s="231">
        <v>19</v>
      </c>
      <c r="B24" s="178" t="s">
        <v>4105</v>
      </c>
      <c r="C24" s="178" t="s">
        <v>518</v>
      </c>
      <c r="D24" s="179">
        <v>24</v>
      </c>
      <c r="E24" s="9">
        <v>4</v>
      </c>
      <c r="F24" s="176" t="s">
        <v>4072</v>
      </c>
      <c r="G24" s="180">
        <v>80000</v>
      </c>
      <c r="H24" s="180">
        <v>90000</v>
      </c>
      <c r="I24" s="181">
        <v>90000</v>
      </c>
      <c r="J24" s="181"/>
      <c r="K24" s="179" t="s">
        <v>4088</v>
      </c>
      <c r="L24" s="176">
        <v>50</v>
      </c>
      <c r="M24" s="176" t="s">
        <v>3496</v>
      </c>
      <c r="N24" s="250"/>
      <c r="O24" s="1"/>
    </row>
    <row r="25" spans="1:15" s="24" customFormat="1" ht="25.5" customHeight="1">
      <c r="A25" s="231">
        <v>20</v>
      </c>
      <c r="B25" s="178" t="s">
        <v>4106</v>
      </c>
      <c r="C25" s="178" t="s">
        <v>152</v>
      </c>
      <c r="D25" s="179">
        <v>36</v>
      </c>
      <c r="E25" s="9">
        <v>14</v>
      </c>
      <c r="F25" s="176" t="s">
        <v>4072</v>
      </c>
      <c r="G25" s="180"/>
      <c r="H25" s="180"/>
      <c r="I25" s="181"/>
      <c r="J25" s="181"/>
      <c r="K25" s="179" t="s">
        <v>4099</v>
      </c>
      <c r="L25" s="182">
        <v>20</v>
      </c>
      <c r="M25" s="182" t="s">
        <v>4190</v>
      </c>
      <c r="N25" s="250"/>
      <c r="O25" s="1"/>
    </row>
    <row r="26" spans="1:15" s="24" customFormat="1" ht="25.5" customHeight="1">
      <c r="A26" s="231">
        <v>21</v>
      </c>
      <c r="B26" s="178" t="s">
        <v>4107</v>
      </c>
      <c r="C26" s="178" t="s">
        <v>130</v>
      </c>
      <c r="D26" s="179">
        <v>26</v>
      </c>
      <c r="E26" s="9">
        <v>6</v>
      </c>
      <c r="F26" s="176" t="s">
        <v>4072</v>
      </c>
      <c r="G26" s="180">
        <v>45000</v>
      </c>
      <c r="H26" s="180">
        <v>50000</v>
      </c>
      <c r="I26" s="181">
        <v>50000</v>
      </c>
      <c r="J26" s="181"/>
      <c r="K26" s="179" t="s">
        <v>4108</v>
      </c>
      <c r="L26" s="176">
        <v>50</v>
      </c>
      <c r="M26" s="176" t="s">
        <v>3496</v>
      </c>
      <c r="N26" s="250"/>
      <c r="O26" s="1"/>
    </row>
    <row r="27" spans="1:15" s="24" customFormat="1" ht="25.5" customHeight="1">
      <c r="A27" s="231">
        <v>22</v>
      </c>
      <c r="B27" s="178" t="s">
        <v>4109</v>
      </c>
      <c r="C27" s="178" t="s">
        <v>112</v>
      </c>
      <c r="D27" s="179">
        <v>18</v>
      </c>
      <c r="E27" s="9">
        <v>5</v>
      </c>
      <c r="F27" s="176" t="s">
        <v>4072</v>
      </c>
      <c r="G27" s="180">
        <v>50000</v>
      </c>
      <c r="H27" s="180">
        <v>55000</v>
      </c>
      <c r="I27" s="181">
        <v>60000</v>
      </c>
      <c r="J27" s="181"/>
      <c r="K27" s="179" t="s">
        <v>4090</v>
      </c>
      <c r="L27" s="176" t="s">
        <v>4075</v>
      </c>
      <c r="M27" s="176" t="s">
        <v>661</v>
      </c>
      <c r="N27" s="250"/>
      <c r="O27" s="1"/>
    </row>
    <row r="28" spans="1:15" s="24" customFormat="1" ht="25.5" customHeight="1">
      <c r="A28" s="231">
        <v>23</v>
      </c>
      <c r="B28" s="178" t="s">
        <v>4110</v>
      </c>
      <c r="C28" s="178" t="s">
        <v>519</v>
      </c>
      <c r="D28" s="179">
        <v>36</v>
      </c>
      <c r="E28" s="9">
        <v>12</v>
      </c>
      <c r="F28" s="176" t="s">
        <v>4072</v>
      </c>
      <c r="G28" s="180">
        <v>60000</v>
      </c>
      <c r="H28" s="180">
        <v>70000</v>
      </c>
      <c r="I28" s="181">
        <v>80000</v>
      </c>
      <c r="J28" s="181"/>
      <c r="K28" s="179" t="s">
        <v>4090</v>
      </c>
      <c r="L28" s="176" t="s">
        <v>4075</v>
      </c>
      <c r="M28" s="176" t="s">
        <v>661</v>
      </c>
      <c r="N28" s="250"/>
      <c r="O28" s="1"/>
    </row>
    <row r="29" spans="1:15" s="24" customFormat="1" ht="25.5" customHeight="1">
      <c r="A29" s="231">
        <v>24</v>
      </c>
      <c r="B29" s="178" t="s">
        <v>4111</v>
      </c>
      <c r="C29" s="178" t="s">
        <v>117</v>
      </c>
      <c r="D29" s="179">
        <v>33</v>
      </c>
      <c r="E29" s="9">
        <v>20</v>
      </c>
      <c r="F29" s="176" t="s">
        <v>4072</v>
      </c>
      <c r="G29" s="180">
        <v>60000</v>
      </c>
      <c r="H29" s="180">
        <v>70000</v>
      </c>
      <c r="I29" s="181">
        <v>70000</v>
      </c>
      <c r="J29" s="181"/>
      <c r="K29" s="179" t="s">
        <v>4090</v>
      </c>
      <c r="L29" s="176" t="s">
        <v>4075</v>
      </c>
      <c r="M29" s="176" t="s">
        <v>661</v>
      </c>
      <c r="N29" s="250"/>
      <c r="O29" s="1"/>
    </row>
    <row r="30" spans="1:15" s="24" customFormat="1" ht="25.5" customHeight="1">
      <c r="A30" s="231">
        <v>25</v>
      </c>
      <c r="B30" s="178" t="s">
        <v>4112</v>
      </c>
      <c r="C30" s="178" t="s">
        <v>136</v>
      </c>
      <c r="D30" s="179">
        <v>21</v>
      </c>
      <c r="E30" s="9">
        <v>5</v>
      </c>
      <c r="F30" s="176" t="s">
        <v>4072</v>
      </c>
      <c r="G30" s="180">
        <v>50000</v>
      </c>
      <c r="H30" s="180">
        <v>60000</v>
      </c>
      <c r="I30" s="181">
        <v>70000</v>
      </c>
      <c r="J30" s="181">
        <v>10000</v>
      </c>
      <c r="K30" s="179" t="s">
        <v>4113</v>
      </c>
      <c r="L30" s="176">
        <v>30</v>
      </c>
      <c r="M30" s="176" t="s">
        <v>4191</v>
      </c>
      <c r="N30" s="250"/>
      <c r="O30" s="1"/>
    </row>
    <row r="31" spans="1:15" s="24" customFormat="1" ht="25.5" customHeight="1">
      <c r="A31" s="231">
        <v>26</v>
      </c>
      <c r="B31" s="178" t="s">
        <v>4114</v>
      </c>
      <c r="C31" s="178" t="s">
        <v>134</v>
      </c>
      <c r="D31" s="179">
        <v>30</v>
      </c>
      <c r="E31" s="9">
        <v>6</v>
      </c>
      <c r="F31" s="176" t="s">
        <v>4072</v>
      </c>
      <c r="G31" s="180">
        <v>60000</v>
      </c>
      <c r="H31" s="180">
        <v>60000</v>
      </c>
      <c r="I31" s="181">
        <v>70000</v>
      </c>
      <c r="J31" s="181"/>
      <c r="K31" s="179" t="s">
        <v>4115</v>
      </c>
      <c r="L31" s="176">
        <v>20</v>
      </c>
      <c r="M31" s="176" t="s">
        <v>22</v>
      </c>
      <c r="N31" s="250"/>
      <c r="O31" s="1"/>
    </row>
    <row r="32" spans="1:15" s="24" customFormat="1" ht="25.5" customHeight="1">
      <c r="A32" s="231">
        <v>27</v>
      </c>
      <c r="B32" s="178" t="s">
        <v>4116</v>
      </c>
      <c r="C32" s="178" t="s">
        <v>146</v>
      </c>
      <c r="D32" s="179">
        <v>48</v>
      </c>
      <c r="E32" s="9">
        <v>23</v>
      </c>
      <c r="F32" s="176" t="s">
        <v>4072</v>
      </c>
      <c r="G32" s="180">
        <v>60000</v>
      </c>
      <c r="H32" s="180">
        <v>70000</v>
      </c>
      <c r="I32" s="181">
        <v>70000</v>
      </c>
      <c r="J32" s="181"/>
      <c r="K32" s="179" t="s">
        <v>4090</v>
      </c>
      <c r="L32" s="176" t="s">
        <v>4075</v>
      </c>
      <c r="M32" s="176" t="s">
        <v>661</v>
      </c>
      <c r="N32" s="250"/>
      <c r="O32" s="1"/>
    </row>
    <row r="33" spans="1:15" s="24" customFormat="1" ht="25.5" customHeight="1">
      <c r="A33" s="231">
        <v>28</v>
      </c>
      <c r="B33" s="178" t="s">
        <v>4117</v>
      </c>
      <c r="C33" s="178" t="s">
        <v>129</v>
      </c>
      <c r="D33" s="179">
        <v>23</v>
      </c>
      <c r="E33" s="9">
        <v>12</v>
      </c>
      <c r="F33" s="176" t="s">
        <v>4072</v>
      </c>
      <c r="G33" s="180" t="s">
        <v>4811</v>
      </c>
      <c r="H33" s="180" t="s">
        <v>4811</v>
      </c>
      <c r="I33" s="180" t="s">
        <v>4811</v>
      </c>
      <c r="J33" s="181">
        <v>10000</v>
      </c>
      <c r="K33" s="179" t="s">
        <v>4104</v>
      </c>
      <c r="L33" s="176">
        <v>50</v>
      </c>
      <c r="M33" s="176" t="s">
        <v>3496</v>
      </c>
      <c r="N33" s="250"/>
      <c r="O33" s="1"/>
    </row>
    <row r="34" spans="1:15" s="24" customFormat="1" ht="25.5" customHeight="1">
      <c r="A34" s="231">
        <v>29</v>
      </c>
      <c r="B34" s="178" t="s">
        <v>4118</v>
      </c>
      <c r="C34" s="178" t="s">
        <v>520</v>
      </c>
      <c r="D34" s="179">
        <v>22</v>
      </c>
      <c r="E34" s="9">
        <v>8</v>
      </c>
      <c r="F34" s="176" t="s">
        <v>4072</v>
      </c>
      <c r="G34" s="180">
        <v>40000</v>
      </c>
      <c r="H34" s="180">
        <v>55000</v>
      </c>
      <c r="I34" s="181">
        <v>55000</v>
      </c>
      <c r="J34" s="181"/>
      <c r="K34" s="179" t="s">
        <v>4088</v>
      </c>
      <c r="L34" s="176">
        <v>50</v>
      </c>
      <c r="M34" s="176" t="s">
        <v>3496</v>
      </c>
      <c r="N34" s="250"/>
      <c r="O34" s="1"/>
    </row>
    <row r="35" spans="1:15" s="24" customFormat="1" ht="25.5" customHeight="1">
      <c r="A35" s="231">
        <v>30</v>
      </c>
      <c r="B35" s="178" t="s">
        <v>4119</v>
      </c>
      <c r="C35" s="178" t="s">
        <v>121</v>
      </c>
      <c r="D35" s="179">
        <v>36</v>
      </c>
      <c r="E35" s="9">
        <v>15</v>
      </c>
      <c r="F35" s="176" t="s">
        <v>4072</v>
      </c>
      <c r="G35" s="180" t="s">
        <v>4812</v>
      </c>
      <c r="H35" s="180" t="s">
        <v>4810</v>
      </c>
      <c r="I35" s="180" t="s">
        <v>4813</v>
      </c>
      <c r="J35" s="181"/>
      <c r="K35" s="179" t="s">
        <v>4074</v>
      </c>
      <c r="L35" s="176" t="s">
        <v>4075</v>
      </c>
      <c r="M35" s="176" t="s">
        <v>530</v>
      </c>
      <c r="N35" s="250"/>
      <c r="O35" s="1"/>
    </row>
    <row r="36" spans="1:15" s="24" customFormat="1" ht="25.5" customHeight="1">
      <c r="A36" s="231">
        <v>31</v>
      </c>
      <c r="B36" s="178" t="s">
        <v>4120</v>
      </c>
      <c r="C36" s="178" t="s">
        <v>143</v>
      </c>
      <c r="D36" s="179">
        <v>30</v>
      </c>
      <c r="E36" s="9">
        <v>10</v>
      </c>
      <c r="F36" s="176" t="s">
        <v>4072</v>
      </c>
      <c r="G36" s="180">
        <v>80000</v>
      </c>
      <c r="H36" s="180">
        <v>80000</v>
      </c>
      <c r="I36" s="181">
        <v>80000</v>
      </c>
      <c r="J36" s="181"/>
      <c r="K36" s="179" t="s">
        <v>4093</v>
      </c>
      <c r="L36" s="176" t="s">
        <v>4073</v>
      </c>
      <c r="M36" s="176" t="s">
        <v>661</v>
      </c>
      <c r="N36" s="250"/>
      <c r="O36" s="1"/>
    </row>
    <row r="37" spans="1:15" s="24" customFormat="1" ht="25.5" customHeight="1">
      <c r="A37" s="231">
        <v>32</v>
      </c>
      <c r="B37" s="178" t="s">
        <v>4121</v>
      </c>
      <c r="C37" s="178" t="s">
        <v>122</v>
      </c>
      <c r="D37" s="179">
        <v>24</v>
      </c>
      <c r="E37" s="9">
        <v>13</v>
      </c>
      <c r="F37" s="176" t="s">
        <v>4072</v>
      </c>
      <c r="G37" s="180">
        <v>65000</v>
      </c>
      <c r="H37" s="180">
        <v>75000</v>
      </c>
      <c r="I37" s="181">
        <v>85000</v>
      </c>
      <c r="J37" s="181"/>
      <c r="K37" s="179" t="s">
        <v>4074</v>
      </c>
      <c r="L37" s="176" t="s">
        <v>4075</v>
      </c>
      <c r="M37" s="176" t="s">
        <v>4192</v>
      </c>
      <c r="N37" s="250"/>
      <c r="O37" s="1"/>
    </row>
    <row r="38" spans="1:15" s="24" customFormat="1" ht="39" customHeight="1">
      <c r="A38" s="231">
        <v>33</v>
      </c>
      <c r="B38" s="178" t="s">
        <v>4122</v>
      </c>
      <c r="C38" s="178" t="s">
        <v>160</v>
      </c>
      <c r="D38" s="179">
        <v>40</v>
      </c>
      <c r="E38" s="9">
        <v>50</v>
      </c>
      <c r="F38" s="176" t="s">
        <v>4072</v>
      </c>
      <c r="G38" s="180" t="s">
        <v>4814</v>
      </c>
      <c r="H38" s="180" t="s">
        <v>4815</v>
      </c>
      <c r="I38" s="180" t="s">
        <v>4816</v>
      </c>
      <c r="J38" s="181"/>
      <c r="K38" s="179" t="s">
        <v>787</v>
      </c>
      <c r="L38" s="176" t="s">
        <v>4075</v>
      </c>
      <c r="M38" s="176" t="s">
        <v>4192</v>
      </c>
      <c r="N38" s="250"/>
      <c r="O38" s="1"/>
    </row>
    <row r="39" spans="1:15" s="24" customFormat="1" ht="25.5" customHeight="1">
      <c r="A39" s="231">
        <v>34</v>
      </c>
      <c r="B39" s="178" t="s">
        <v>4123</v>
      </c>
      <c r="C39" s="178" t="s">
        <v>131</v>
      </c>
      <c r="D39" s="179">
        <v>20</v>
      </c>
      <c r="E39" s="9">
        <v>10</v>
      </c>
      <c r="F39" s="176" t="s">
        <v>4072</v>
      </c>
      <c r="G39" s="180">
        <v>80000</v>
      </c>
      <c r="H39" s="180">
        <v>90000</v>
      </c>
      <c r="I39" s="181">
        <v>90000</v>
      </c>
      <c r="J39" s="181"/>
      <c r="K39" s="179" t="s">
        <v>4074</v>
      </c>
      <c r="L39" s="176" t="s">
        <v>4075</v>
      </c>
      <c r="M39" s="176" t="s">
        <v>4193</v>
      </c>
      <c r="N39" s="250"/>
      <c r="O39" s="1"/>
    </row>
    <row r="40" spans="1:15" s="24" customFormat="1" ht="25.5" customHeight="1">
      <c r="A40" s="231">
        <v>35</v>
      </c>
      <c r="B40" s="178" t="s">
        <v>4124</v>
      </c>
      <c r="C40" s="178" t="s">
        <v>139</v>
      </c>
      <c r="D40" s="179">
        <v>22</v>
      </c>
      <c r="E40" s="9">
        <v>3</v>
      </c>
      <c r="F40" s="176" t="s">
        <v>4072</v>
      </c>
      <c r="G40" s="180">
        <v>80000</v>
      </c>
      <c r="H40" s="180">
        <v>90000</v>
      </c>
      <c r="I40" s="181">
        <v>90000</v>
      </c>
      <c r="J40" s="181"/>
      <c r="K40" s="179" t="s">
        <v>4090</v>
      </c>
      <c r="L40" s="176" t="s">
        <v>4075</v>
      </c>
      <c r="M40" s="176" t="s">
        <v>4194</v>
      </c>
      <c r="N40" s="250"/>
      <c r="O40" s="1"/>
    </row>
    <row r="41" spans="1:15" s="24" customFormat="1" ht="25.5" customHeight="1">
      <c r="A41" s="231">
        <v>36</v>
      </c>
      <c r="B41" s="178" t="s">
        <v>4125</v>
      </c>
      <c r="C41" s="178" t="s">
        <v>521</v>
      </c>
      <c r="D41" s="179">
        <v>50</v>
      </c>
      <c r="E41" s="9">
        <v>20</v>
      </c>
      <c r="F41" s="176" t="s">
        <v>4072</v>
      </c>
      <c r="G41" s="180">
        <v>100000</v>
      </c>
      <c r="H41" s="180"/>
      <c r="I41" s="181">
        <v>120000</v>
      </c>
      <c r="J41" s="181"/>
      <c r="K41" s="179" t="s">
        <v>4104</v>
      </c>
      <c r="L41" s="176">
        <v>50</v>
      </c>
      <c r="M41" s="176" t="s">
        <v>3496</v>
      </c>
      <c r="N41" s="250"/>
      <c r="O41" s="1"/>
    </row>
    <row r="42" spans="1:15" s="24" customFormat="1" ht="25.5" customHeight="1">
      <c r="A42" s="231">
        <v>37</v>
      </c>
      <c r="B42" s="178" t="s">
        <v>4126</v>
      </c>
      <c r="C42" s="178" t="s">
        <v>167</v>
      </c>
      <c r="D42" s="179">
        <v>43</v>
      </c>
      <c r="E42" s="9">
        <v>20</v>
      </c>
      <c r="F42" s="176" t="s">
        <v>4072</v>
      </c>
      <c r="G42" s="180" t="s">
        <v>4817</v>
      </c>
      <c r="H42" s="180"/>
      <c r="I42" s="180" t="s">
        <v>4818</v>
      </c>
      <c r="J42" s="181"/>
      <c r="K42" s="179" t="s">
        <v>4074</v>
      </c>
      <c r="L42" s="176" t="s">
        <v>4075</v>
      </c>
      <c r="M42" s="176" t="s">
        <v>4192</v>
      </c>
      <c r="N42" s="250"/>
      <c r="O42" s="1"/>
    </row>
    <row r="43" spans="1:15" s="24" customFormat="1" ht="25.5" customHeight="1">
      <c r="A43" s="231">
        <v>38</v>
      </c>
      <c r="B43" s="178" t="s">
        <v>4127</v>
      </c>
      <c r="C43" s="178" t="s">
        <v>127</v>
      </c>
      <c r="D43" s="179">
        <v>16</v>
      </c>
      <c r="E43" s="9">
        <v>9</v>
      </c>
      <c r="F43" s="176" t="s">
        <v>4072</v>
      </c>
      <c r="G43" s="180">
        <v>60000</v>
      </c>
      <c r="H43" s="180">
        <v>70000</v>
      </c>
      <c r="I43" s="181">
        <v>80000</v>
      </c>
      <c r="J43" s="181"/>
      <c r="K43" s="179" t="s">
        <v>4088</v>
      </c>
      <c r="L43" s="176">
        <v>50</v>
      </c>
      <c r="M43" s="176" t="s">
        <v>3496</v>
      </c>
      <c r="N43" s="250"/>
      <c r="O43" s="1"/>
    </row>
    <row r="44" spans="1:15" s="24" customFormat="1" ht="25.5" customHeight="1">
      <c r="A44" s="231">
        <v>39</v>
      </c>
      <c r="B44" s="178" t="s">
        <v>4128</v>
      </c>
      <c r="C44" s="178" t="s">
        <v>157</v>
      </c>
      <c r="D44" s="179">
        <v>23</v>
      </c>
      <c r="E44" s="9">
        <v>8</v>
      </c>
      <c r="F44" s="176" t="s">
        <v>4072</v>
      </c>
      <c r="G44" s="180">
        <v>70000</v>
      </c>
      <c r="H44" s="180">
        <v>80000</v>
      </c>
      <c r="I44" s="181">
        <v>80000</v>
      </c>
      <c r="J44" s="181"/>
      <c r="K44" s="179" t="s">
        <v>787</v>
      </c>
      <c r="L44" s="176" t="s">
        <v>4075</v>
      </c>
      <c r="M44" s="176" t="s">
        <v>4192</v>
      </c>
      <c r="N44" s="250"/>
      <c r="O44" s="1"/>
    </row>
    <row r="45" spans="1:15" s="24" customFormat="1" ht="25.5" customHeight="1">
      <c r="A45" s="231">
        <v>40</v>
      </c>
      <c r="B45" s="178" t="s">
        <v>4129</v>
      </c>
      <c r="C45" s="178" t="s">
        <v>101</v>
      </c>
      <c r="D45" s="179">
        <v>17</v>
      </c>
      <c r="E45" s="9"/>
      <c r="F45" s="176" t="s">
        <v>4072</v>
      </c>
      <c r="G45" s="180"/>
      <c r="H45" s="180"/>
      <c r="I45" s="181"/>
      <c r="J45" s="181"/>
      <c r="K45" s="179" t="s">
        <v>4130</v>
      </c>
      <c r="L45" s="182" t="s">
        <v>4075</v>
      </c>
      <c r="M45" s="182" t="s">
        <v>4195</v>
      </c>
      <c r="N45" s="250"/>
      <c r="O45" s="1"/>
    </row>
    <row r="46" spans="1:15" s="24" customFormat="1" ht="33" customHeight="1">
      <c r="A46" s="231">
        <v>41</v>
      </c>
      <c r="B46" s="183" t="s">
        <v>4131</v>
      </c>
      <c r="C46" s="183" t="s">
        <v>149</v>
      </c>
      <c r="D46" s="25">
        <v>21</v>
      </c>
      <c r="E46" s="9">
        <v>4</v>
      </c>
      <c r="F46" s="176" t="s">
        <v>4072</v>
      </c>
      <c r="G46" s="180"/>
      <c r="H46" s="180"/>
      <c r="I46" s="181"/>
      <c r="J46" s="181"/>
      <c r="K46" s="179" t="s">
        <v>4099</v>
      </c>
      <c r="L46" s="182">
        <v>20</v>
      </c>
      <c r="M46" s="182" t="s">
        <v>4190</v>
      </c>
      <c r="N46" s="250"/>
      <c r="O46" s="1"/>
    </row>
    <row r="47" spans="1:15" s="24" customFormat="1" ht="25.5" customHeight="1">
      <c r="A47" s="231">
        <v>42</v>
      </c>
      <c r="B47" s="178" t="s">
        <v>4132</v>
      </c>
      <c r="C47" s="178" t="s">
        <v>142</v>
      </c>
      <c r="D47" s="179">
        <v>35</v>
      </c>
      <c r="E47" s="9">
        <v>24</v>
      </c>
      <c r="F47" s="176" t="s">
        <v>4072</v>
      </c>
      <c r="G47" s="180"/>
      <c r="H47" s="180"/>
      <c r="I47" s="181"/>
      <c r="J47" s="181"/>
      <c r="K47" s="179" t="s">
        <v>4104</v>
      </c>
      <c r="L47" s="176">
        <v>50</v>
      </c>
      <c r="M47" s="176" t="s">
        <v>3496</v>
      </c>
      <c r="N47" s="250"/>
      <c r="O47" s="1"/>
    </row>
    <row r="48" spans="1:15" s="24" customFormat="1" ht="25.5" customHeight="1">
      <c r="A48" s="231">
        <v>43</v>
      </c>
      <c r="B48" s="178" t="s">
        <v>4133</v>
      </c>
      <c r="C48" s="178" t="s">
        <v>159</v>
      </c>
      <c r="D48" s="179">
        <v>28</v>
      </c>
      <c r="E48" s="9">
        <v>15</v>
      </c>
      <c r="F48" s="176" t="s">
        <v>4072</v>
      </c>
      <c r="G48" s="180">
        <v>50000</v>
      </c>
      <c r="H48" s="180">
        <v>60000</v>
      </c>
      <c r="I48" s="181">
        <v>60000</v>
      </c>
      <c r="J48" s="181"/>
      <c r="K48" s="179" t="s">
        <v>4134</v>
      </c>
      <c r="L48" s="176" t="s">
        <v>4073</v>
      </c>
      <c r="M48" s="176" t="s">
        <v>4073</v>
      </c>
      <c r="N48" s="250"/>
      <c r="O48" s="1"/>
    </row>
    <row r="49" spans="1:15" s="24" customFormat="1" ht="25.5" customHeight="1">
      <c r="A49" s="231">
        <v>44</v>
      </c>
      <c r="B49" s="178" t="s">
        <v>4135</v>
      </c>
      <c r="C49" s="178" t="s">
        <v>140</v>
      </c>
      <c r="D49" s="179">
        <v>21</v>
      </c>
      <c r="E49" s="9">
        <v>18</v>
      </c>
      <c r="F49" s="176" t="s">
        <v>4072</v>
      </c>
      <c r="G49" s="180">
        <v>40000</v>
      </c>
      <c r="H49" s="180">
        <v>45000</v>
      </c>
      <c r="I49" s="181">
        <v>45000</v>
      </c>
      <c r="J49" s="181"/>
      <c r="K49" s="179" t="s">
        <v>4090</v>
      </c>
      <c r="L49" s="176" t="s">
        <v>4075</v>
      </c>
      <c r="M49" s="176" t="s">
        <v>4196</v>
      </c>
      <c r="N49" s="250"/>
      <c r="O49" s="1"/>
    </row>
    <row r="50" spans="1:15" s="24" customFormat="1" ht="25.5" customHeight="1">
      <c r="A50" s="231">
        <v>45</v>
      </c>
      <c r="B50" s="178" t="s">
        <v>4136</v>
      </c>
      <c r="C50" s="178" t="s">
        <v>138</v>
      </c>
      <c r="D50" s="179">
        <v>15</v>
      </c>
      <c r="E50" s="9">
        <v>0</v>
      </c>
      <c r="F50" s="176" t="s">
        <v>4072</v>
      </c>
      <c r="G50" s="180">
        <v>60000</v>
      </c>
      <c r="H50" s="180">
        <v>70000</v>
      </c>
      <c r="I50" s="181">
        <v>70000</v>
      </c>
      <c r="J50" s="181"/>
      <c r="K50" s="179" t="s">
        <v>4090</v>
      </c>
      <c r="L50" s="176" t="s">
        <v>4075</v>
      </c>
      <c r="M50" s="176" t="s">
        <v>661</v>
      </c>
      <c r="N50" s="250"/>
      <c r="O50" s="1"/>
    </row>
    <row r="51" spans="1:15" s="24" customFormat="1" ht="25.5" customHeight="1">
      <c r="A51" s="231">
        <v>46</v>
      </c>
      <c r="B51" s="178" t="s">
        <v>4137</v>
      </c>
      <c r="C51" s="178" t="s">
        <v>135</v>
      </c>
      <c r="D51" s="179">
        <v>17</v>
      </c>
      <c r="E51" s="9">
        <v>8</v>
      </c>
      <c r="F51" s="176" t="s">
        <v>4072</v>
      </c>
      <c r="G51" s="180">
        <v>60000</v>
      </c>
      <c r="H51" s="180">
        <v>60000</v>
      </c>
      <c r="I51" s="181">
        <v>60000</v>
      </c>
      <c r="J51" s="181"/>
      <c r="K51" s="179" t="s">
        <v>4088</v>
      </c>
      <c r="L51" s="176">
        <v>50</v>
      </c>
      <c r="M51" s="176" t="s">
        <v>3496</v>
      </c>
      <c r="N51" s="250"/>
      <c r="O51" s="1"/>
    </row>
    <row r="52" spans="1:15" s="24" customFormat="1" ht="25.5" customHeight="1">
      <c r="A52" s="231">
        <v>47</v>
      </c>
      <c r="B52" s="178" t="s">
        <v>4138</v>
      </c>
      <c r="C52" s="178" t="s">
        <v>522</v>
      </c>
      <c r="D52" s="179">
        <v>48</v>
      </c>
      <c r="E52" s="9">
        <v>50</v>
      </c>
      <c r="F52" s="176" t="s">
        <v>4072</v>
      </c>
      <c r="G52" s="180" t="s">
        <v>4819</v>
      </c>
      <c r="H52" s="180"/>
      <c r="I52" s="180" t="s">
        <v>4817</v>
      </c>
      <c r="J52" s="181"/>
      <c r="K52" s="179" t="s">
        <v>4139</v>
      </c>
      <c r="L52" s="176">
        <v>70</v>
      </c>
      <c r="M52" s="182" t="s">
        <v>4197</v>
      </c>
      <c r="N52" s="250"/>
      <c r="O52" s="1"/>
    </row>
    <row r="53" spans="1:15" s="24" customFormat="1" ht="25.5" customHeight="1">
      <c r="A53" s="231">
        <v>48</v>
      </c>
      <c r="B53" s="178" t="s">
        <v>4140</v>
      </c>
      <c r="C53" s="178" t="s">
        <v>523</v>
      </c>
      <c r="D53" s="179">
        <v>36</v>
      </c>
      <c r="E53" s="9">
        <v>16</v>
      </c>
      <c r="F53" s="176" t="s">
        <v>4072</v>
      </c>
      <c r="G53" s="180">
        <v>35000</v>
      </c>
      <c r="H53" s="180"/>
      <c r="I53" s="181">
        <v>40000</v>
      </c>
      <c r="J53" s="181"/>
      <c r="K53" s="179" t="s">
        <v>4141</v>
      </c>
      <c r="L53" s="182">
        <v>30</v>
      </c>
      <c r="M53" s="182" t="s">
        <v>4198</v>
      </c>
      <c r="N53" s="250"/>
      <c r="O53" s="1"/>
    </row>
    <row r="54" spans="1:15" s="24" customFormat="1" ht="25.5" customHeight="1">
      <c r="A54" s="231">
        <v>49</v>
      </c>
      <c r="B54" s="178" t="s">
        <v>4142</v>
      </c>
      <c r="C54" s="178" t="s">
        <v>133</v>
      </c>
      <c r="D54" s="179">
        <v>17</v>
      </c>
      <c r="E54" s="9">
        <v>2</v>
      </c>
      <c r="F54" s="176" t="s">
        <v>4072</v>
      </c>
      <c r="G54" s="180">
        <v>60000</v>
      </c>
      <c r="H54" s="180">
        <v>60000</v>
      </c>
      <c r="I54" s="181">
        <v>60000</v>
      </c>
      <c r="J54" s="181"/>
      <c r="K54" s="179" t="s">
        <v>787</v>
      </c>
      <c r="L54" s="176" t="s">
        <v>4075</v>
      </c>
      <c r="M54" s="176" t="s">
        <v>4192</v>
      </c>
      <c r="N54" s="250"/>
      <c r="O54" s="1"/>
    </row>
    <row r="55" spans="1:15" s="24" customFormat="1" ht="25.5" customHeight="1">
      <c r="A55" s="231">
        <v>50</v>
      </c>
      <c r="B55" s="178" t="s">
        <v>4143</v>
      </c>
      <c r="C55" s="178" t="s">
        <v>158</v>
      </c>
      <c r="D55" s="179">
        <v>36</v>
      </c>
      <c r="E55" s="9">
        <v>11</v>
      </c>
      <c r="F55" s="176" t="s">
        <v>4072</v>
      </c>
      <c r="G55" s="180"/>
      <c r="H55" s="180"/>
      <c r="I55" s="181"/>
      <c r="J55" s="181"/>
      <c r="K55" s="179" t="s">
        <v>787</v>
      </c>
      <c r="L55" s="176" t="s">
        <v>4075</v>
      </c>
      <c r="M55" s="176" t="s">
        <v>4192</v>
      </c>
      <c r="N55" s="250"/>
      <c r="O55" s="1"/>
    </row>
    <row r="56" spans="1:15" s="24" customFormat="1" ht="25.5" customHeight="1">
      <c r="A56" s="231">
        <v>51</v>
      </c>
      <c r="B56" s="178" t="s">
        <v>4144</v>
      </c>
      <c r="C56" s="178" t="s">
        <v>165</v>
      </c>
      <c r="D56" s="179">
        <v>28</v>
      </c>
      <c r="E56" s="9">
        <v>9</v>
      </c>
      <c r="F56" s="176" t="s">
        <v>4072</v>
      </c>
      <c r="G56" s="180">
        <v>60000</v>
      </c>
      <c r="H56" s="180">
        <v>60000</v>
      </c>
      <c r="I56" s="181">
        <v>60000</v>
      </c>
      <c r="J56" s="181"/>
      <c r="K56" s="179" t="s">
        <v>787</v>
      </c>
      <c r="L56" s="176" t="s">
        <v>4075</v>
      </c>
      <c r="M56" s="176" t="s">
        <v>4192</v>
      </c>
      <c r="N56" s="250"/>
      <c r="O56" s="1"/>
    </row>
    <row r="57" spans="1:15" s="24" customFormat="1" ht="25.5" customHeight="1">
      <c r="A57" s="231">
        <v>52</v>
      </c>
      <c r="B57" s="184" t="s">
        <v>4145</v>
      </c>
      <c r="C57" s="184" t="s">
        <v>4146</v>
      </c>
      <c r="D57" s="274">
        <v>64</v>
      </c>
      <c r="E57" s="9">
        <v>5</v>
      </c>
      <c r="F57" s="176" t="s">
        <v>4072</v>
      </c>
      <c r="G57" s="180">
        <v>110000</v>
      </c>
      <c r="H57" s="180"/>
      <c r="I57" s="181">
        <v>160000</v>
      </c>
      <c r="J57" s="181"/>
      <c r="K57" s="185" t="s">
        <v>4147</v>
      </c>
      <c r="L57" s="176" t="s">
        <v>4097</v>
      </c>
      <c r="M57" s="176" t="s">
        <v>530</v>
      </c>
      <c r="N57" s="250"/>
      <c r="O57" s="1"/>
    </row>
    <row r="58" spans="1:15" s="24" customFormat="1" ht="25.5" customHeight="1">
      <c r="A58" s="231">
        <v>53</v>
      </c>
      <c r="B58" s="178" t="s">
        <v>4148</v>
      </c>
      <c r="C58" s="178" t="s">
        <v>137</v>
      </c>
      <c r="D58" s="179">
        <v>30</v>
      </c>
      <c r="E58" s="9">
        <v>15</v>
      </c>
      <c r="F58" s="176" t="s">
        <v>4072</v>
      </c>
      <c r="G58" s="180">
        <v>60000</v>
      </c>
      <c r="H58" s="180">
        <v>60000</v>
      </c>
      <c r="I58" s="181">
        <v>60000</v>
      </c>
      <c r="J58" s="181"/>
      <c r="K58" s="179" t="s">
        <v>4088</v>
      </c>
      <c r="L58" s="176">
        <v>50</v>
      </c>
      <c r="M58" s="176" t="s">
        <v>3496</v>
      </c>
      <c r="N58" s="250"/>
      <c r="O58" s="1"/>
    </row>
    <row r="59" spans="1:15" s="24" customFormat="1" ht="25.5" customHeight="1">
      <c r="A59" s="231">
        <v>54</v>
      </c>
      <c r="B59" s="178" t="s">
        <v>4149</v>
      </c>
      <c r="C59" s="178" t="s">
        <v>148</v>
      </c>
      <c r="D59" s="274">
        <v>27</v>
      </c>
      <c r="E59" s="9">
        <v>20</v>
      </c>
      <c r="F59" s="176" t="s">
        <v>4072</v>
      </c>
      <c r="G59" s="180">
        <v>50000</v>
      </c>
      <c r="H59" s="180">
        <v>60000</v>
      </c>
      <c r="I59" s="181">
        <v>60000</v>
      </c>
      <c r="J59" s="181"/>
      <c r="K59" s="185" t="s">
        <v>4150</v>
      </c>
      <c r="L59" s="176" t="s">
        <v>4073</v>
      </c>
      <c r="M59" s="176" t="s">
        <v>661</v>
      </c>
      <c r="N59" s="250"/>
      <c r="O59" s="1"/>
    </row>
    <row r="60" spans="1:15" s="24" customFormat="1" ht="25.5" customHeight="1">
      <c r="A60" s="231">
        <v>55</v>
      </c>
      <c r="B60" s="178" t="s">
        <v>4151</v>
      </c>
      <c r="C60" s="178" t="s">
        <v>153</v>
      </c>
      <c r="D60" s="179">
        <v>43</v>
      </c>
      <c r="E60" s="9">
        <v>18</v>
      </c>
      <c r="F60" s="176" t="s">
        <v>4072</v>
      </c>
      <c r="G60" s="180">
        <v>100000</v>
      </c>
      <c r="H60" s="180">
        <v>100000</v>
      </c>
      <c r="I60" s="181">
        <v>100000</v>
      </c>
      <c r="J60" s="181">
        <v>5000</v>
      </c>
      <c r="K60" s="179" t="s">
        <v>4099</v>
      </c>
      <c r="L60" s="182">
        <v>20</v>
      </c>
      <c r="M60" s="182" t="s">
        <v>4190</v>
      </c>
      <c r="N60" s="250"/>
      <c r="O60" s="1"/>
    </row>
    <row r="61" spans="1:15" s="24" customFormat="1" ht="25.5" customHeight="1">
      <c r="A61" s="231">
        <v>56</v>
      </c>
      <c r="B61" s="178" t="s">
        <v>4152</v>
      </c>
      <c r="C61" s="178" t="s">
        <v>126</v>
      </c>
      <c r="D61" s="179">
        <v>35</v>
      </c>
      <c r="E61" s="9">
        <v>13</v>
      </c>
      <c r="F61" s="176" t="s">
        <v>4072</v>
      </c>
      <c r="G61" s="180">
        <v>35000</v>
      </c>
      <c r="H61" s="180">
        <v>45000</v>
      </c>
      <c r="I61" s="181">
        <v>55000</v>
      </c>
      <c r="J61" s="181"/>
      <c r="K61" s="179" t="s">
        <v>4153</v>
      </c>
      <c r="L61" s="176">
        <v>15</v>
      </c>
      <c r="M61" s="176" t="s">
        <v>661</v>
      </c>
      <c r="N61" s="250"/>
      <c r="O61" s="1"/>
    </row>
    <row r="62" spans="1:15" s="24" customFormat="1" ht="25.5" customHeight="1">
      <c r="A62" s="231">
        <v>57</v>
      </c>
      <c r="B62" s="178" t="s">
        <v>4154</v>
      </c>
      <c r="C62" s="178" t="s">
        <v>98</v>
      </c>
      <c r="D62" s="179">
        <v>22</v>
      </c>
      <c r="E62" s="9">
        <v>8</v>
      </c>
      <c r="F62" s="176" t="s">
        <v>4072</v>
      </c>
      <c r="G62" s="180">
        <v>60000</v>
      </c>
      <c r="H62" s="180">
        <v>60000</v>
      </c>
      <c r="I62" s="181">
        <v>70000</v>
      </c>
      <c r="J62" s="181"/>
      <c r="K62" s="179" t="s">
        <v>4090</v>
      </c>
      <c r="L62" s="176" t="s">
        <v>4075</v>
      </c>
      <c r="M62" s="176" t="s">
        <v>661</v>
      </c>
      <c r="N62" s="250"/>
      <c r="O62" s="1"/>
    </row>
    <row r="63" spans="1:15" s="24" customFormat="1" ht="25.5" customHeight="1">
      <c r="A63" s="231">
        <v>58</v>
      </c>
      <c r="B63" s="178" t="s">
        <v>4155</v>
      </c>
      <c r="C63" s="178" t="s">
        <v>166</v>
      </c>
      <c r="D63" s="179">
        <v>48</v>
      </c>
      <c r="E63" s="9">
        <v>22</v>
      </c>
      <c r="F63" s="176" t="s">
        <v>4072</v>
      </c>
      <c r="G63" s="180">
        <v>60000</v>
      </c>
      <c r="H63" s="180"/>
      <c r="I63" s="181">
        <v>70000</v>
      </c>
      <c r="J63" s="181"/>
      <c r="K63" s="179" t="s">
        <v>4096</v>
      </c>
      <c r="L63" s="176" t="s">
        <v>4097</v>
      </c>
      <c r="M63" s="176" t="s">
        <v>4189</v>
      </c>
      <c r="N63" s="250"/>
      <c r="O63" s="1"/>
    </row>
    <row r="64" spans="1:15" s="24" customFormat="1" ht="25.5" customHeight="1">
      <c r="A64" s="231">
        <v>59</v>
      </c>
      <c r="B64" s="178" t="s">
        <v>4156</v>
      </c>
      <c r="C64" s="178" t="s">
        <v>156</v>
      </c>
      <c r="D64" s="179">
        <v>34</v>
      </c>
      <c r="E64" s="9">
        <v>0</v>
      </c>
      <c r="F64" s="176" t="s">
        <v>4072</v>
      </c>
      <c r="G64" s="180">
        <v>100000</v>
      </c>
      <c r="H64" s="180">
        <v>110000</v>
      </c>
      <c r="I64" s="181">
        <v>120000</v>
      </c>
      <c r="J64" s="342" t="s">
        <v>4820</v>
      </c>
      <c r="K64" s="179" t="s">
        <v>4088</v>
      </c>
      <c r="L64" s="176">
        <v>50</v>
      </c>
      <c r="M64" s="176" t="s">
        <v>3496</v>
      </c>
      <c r="N64" s="250"/>
      <c r="O64" s="1"/>
    </row>
    <row r="65" spans="1:15" s="24" customFormat="1" ht="25.5" customHeight="1">
      <c r="A65" s="231">
        <v>60</v>
      </c>
      <c r="B65" s="178" t="s">
        <v>4157</v>
      </c>
      <c r="C65" s="178" t="s">
        <v>128</v>
      </c>
      <c r="D65" s="179">
        <v>30</v>
      </c>
      <c r="E65" s="9">
        <v>12</v>
      </c>
      <c r="F65" s="176" t="s">
        <v>4072</v>
      </c>
      <c r="G65" s="180">
        <v>40000</v>
      </c>
      <c r="H65" s="180">
        <v>50000</v>
      </c>
      <c r="I65" s="181">
        <v>50000</v>
      </c>
      <c r="J65" s="181"/>
      <c r="K65" s="179" t="s">
        <v>4088</v>
      </c>
      <c r="L65" s="176">
        <v>50</v>
      </c>
      <c r="M65" s="176" t="s">
        <v>3496</v>
      </c>
      <c r="N65" s="250"/>
      <c r="O65" s="1"/>
    </row>
    <row r="66" spans="1:15" s="24" customFormat="1" ht="50.25" customHeight="1">
      <c r="A66" s="231">
        <v>61</v>
      </c>
      <c r="B66" s="178" t="s">
        <v>4158</v>
      </c>
      <c r="C66" s="178" t="s">
        <v>107</v>
      </c>
      <c r="D66" s="179">
        <v>43</v>
      </c>
      <c r="E66" s="9">
        <v>23</v>
      </c>
      <c r="F66" s="176" t="s">
        <v>4072</v>
      </c>
      <c r="G66" s="180">
        <v>60000</v>
      </c>
      <c r="H66" s="180">
        <v>70000</v>
      </c>
      <c r="I66" s="181">
        <v>70000</v>
      </c>
      <c r="J66" s="181">
        <v>10000</v>
      </c>
      <c r="K66" s="179" t="s">
        <v>4159</v>
      </c>
      <c r="L66" s="182">
        <v>20</v>
      </c>
      <c r="M66" s="182" t="s">
        <v>4199</v>
      </c>
      <c r="N66" s="250" t="s">
        <v>4821</v>
      </c>
      <c r="O66" s="1"/>
    </row>
    <row r="67" spans="1:15" s="24" customFormat="1" ht="25.5" customHeight="1">
      <c r="A67" s="231">
        <v>62</v>
      </c>
      <c r="B67" s="178" t="s">
        <v>4160</v>
      </c>
      <c r="C67" s="178" t="s">
        <v>115</v>
      </c>
      <c r="D67" s="179">
        <v>32</v>
      </c>
      <c r="E67" s="9">
        <v>16</v>
      </c>
      <c r="F67" s="176" t="s">
        <v>4072</v>
      </c>
      <c r="G67" s="180"/>
      <c r="H67" s="180"/>
      <c r="I67" s="181"/>
      <c r="J67" s="181"/>
      <c r="K67" s="179" t="s">
        <v>4090</v>
      </c>
      <c r="L67" s="176" t="s">
        <v>4075</v>
      </c>
      <c r="M67" s="176" t="s">
        <v>661</v>
      </c>
      <c r="N67" s="250"/>
      <c r="O67" s="1"/>
    </row>
    <row r="68" spans="1:15" s="24" customFormat="1" ht="25.5" customHeight="1">
      <c r="A68" s="231">
        <v>63</v>
      </c>
      <c r="B68" s="184" t="s">
        <v>4161</v>
      </c>
      <c r="C68" s="178" t="s">
        <v>524</v>
      </c>
      <c r="D68" s="179">
        <v>21</v>
      </c>
      <c r="E68" s="9">
        <v>6</v>
      </c>
      <c r="F68" s="176" t="s">
        <v>4072</v>
      </c>
      <c r="G68" s="180">
        <v>60000</v>
      </c>
      <c r="H68" s="180">
        <v>80000</v>
      </c>
      <c r="I68" s="181">
        <v>80000</v>
      </c>
      <c r="J68" s="181"/>
      <c r="K68" s="179" t="s">
        <v>4090</v>
      </c>
      <c r="L68" s="176" t="s">
        <v>4075</v>
      </c>
      <c r="M68" s="176" t="s">
        <v>661</v>
      </c>
      <c r="N68" s="250"/>
      <c r="O68" s="1"/>
    </row>
    <row r="69" spans="1:15" s="24" customFormat="1" ht="25.5" customHeight="1">
      <c r="A69" s="231">
        <v>64</v>
      </c>
      <c r="B69" s="183" t="s">
        <v>4162</v>
      </c>
      <c r="C69" s="183" t="s">
        <v>124</v>
      </c>
      <c r="D69" s="154">
        <v>34</v>
      </c>
      <c r="E69" s="9">
        <v>11</v>
      </c>
      <c r="F69" s="176" t="s">
        <v>4072</v>
      </c>
      <c r="G69" s="180">
        <v>50000</v>
      </c>
      <c r="H69" s="180">
        <v>60000</v>
      </c>
      <c r="I69" s="181">
        <v>65000</v>
      </c>
      <c r="J69" s="181"/>
      <c r="K69" s="179" t="s">
        <v>4163</v>
      </c>
      <c r="L69" s="176" t="s">
        <v>4073</v>
      </c>
      <c r="M69" s="176" t="s">
        <v>661</v>
      </c>
      <c r="N69" s="250"/>
      <c r="O69" s="1"/>
    </row>
    <row r="70" spans="1:15" s="24" customFormat="1" ht="25.5" customHeight="1">
      <c r="A70" s="231">
        <v>65</v>
      </c>
      <c r="B70" s="183" t="s">
        <v>4164</v>
      </c>
      <c r="C70" s="183" t="s">
        <v>116</v>
      </c>
      <c r="D70" s="25">
        <v>29</v>
      </c>
      <c r="E70" s="9">
        <v>10</v>
      </c>
      <c r="F70" s="176" t="s">
        <v>4072</v>
      </c>
      <c r="G70" s="180"/>
      <c r="H70" s="180"/>
      <c r="I70" s="181"/>
      <c r="J70" s="181"/>
      <c r="K70" s="179" t="s">
        <v>4090</v>
      </c>
      <c r="L70" s="176" t="s">
        <v>4075</v>
      </c>
      <c r="M70" s="176" t="s">
        <v>661</v>
      </c>
      <c r="N70" s="250"/>
      <c r="O70" s="1"/>
    </row>
    <row r="71" spans="1:15" s="24" customFormat="1" ht="25.5" customHeight="1">
      <c r="A71" s="231">
        <v>66</v>
      </c>
      <c r="B71" s="183" t="s">
        <v>4165</v>
      </c>
      <c r="C71" s="183" t="s">
        <v>525</v>
      </c>
      <c r="D71" s="25">
        <v>28</v>
      </c>
      <c r="E71" s="9">
        <v>9</v>
      </c>
      <c r="F71" s="176" t="s">
        <v>4072</v>
      </c>
      <c r="G71" s="180">
        <v>80000</v>
      </c>
      <c r="H71" s="180">
        <v>100000</v>
      </c>
      <c r="I71" s="181">
        <v>100000</v>
      </c>
      <c r="J71" s="181"/>
      <c r="K71" s="179" t="s">
        <v>4166</v>
      </c>
      <c r="L71" s="176" t="s">
        <v>4075</v>
      </c>
      <c r="M71" s="176" t="s">
        <v>728</v>
      </c>
      <c r="N71" s="250"/>
      <c r="O71" s="1"/>
    </row>
    <row r="72" spans="1:15" s="24" customFormat="1" ht="25.5" customHeight="1">
      <c r="A72" s="231">
        <v>67</v>
      </c>
      <c r="B72" s="183" t="s">
        <v>4167</v>
      </c>
      <c r="C72" s="183" t="s">
        <v>526</v>
      </c>
      <c r="D72" s="25">
        <v>40</v>
      </c>
      <c r="E72" s="9">
        <v>30</v>
      </c>
      <c r="F72" s="176" t="s">
        <v>4072</v>
      </c>
      <c r="G72" s="180">
        <v>50000</v>
      </c>
      <c r="H72" s="180">
        <v>50000</v>
      </c>
      <c r="I72" s="181">
        <v>60000</v>
      </c>
      <c r="J72" s="181">
        <v>10000</v>
      </c>
      <c r="K72" s="179" t="s">
        <v>4104</v>
      </c>
      <c r="L72" s="176">
        <v>50</v>
      </c>
      <c r="M72" s="176" t="s">
        <v>3496</v>
      </c>
      <c r="N72" s="250"/>
      <c r="O72" s="1"/>
    </row>
    <row r="73" spans="1:15" s="24" customFormat="1" ht="25.5" customHeight="1">
      <c r="A73" s="231">
        <v>68</v>
      </c>
      <c r="B73" s="183" t="s">
        <v>4168</v>
      </c>
      <c r="C73" s="183" t="s">
        <v>154</v>
      </c>
      <c r="D73" s="25">
        <v>34</v>
      </c>
      <c r="E73" s="9">
        <v>12</v>
      </c>
      <c r="F73" s="176" t="s">
        <v>4072</v>
      </c>
      <c r="G73" s="180">
        <v>90000</v>
      </c>
      <c r="H73" s="180">
        <v>100000</v>
      </c>
      <c r="I73" s="181">
        <v>100000</v>
      </c>
      <c r="J73" s="181"/>
      <c r="K73" s="179" t="s">
        <v>4090</v>
      </c>
      <c r="L73" s="176" t="s">
        <v>4075</v>
      </c>
      <c r="M73" s="176" t="s">
        <v>661</v>
      </c>
      <c r="N73" s="250"/>
      <c r="O73" s="1"/>
    </row>
    <row r="74" spans="1:15" s="24" customFormat="1" ht="25.5" customHeight="1">
      <c r="A74" s="231">
        <v>69</v>
      </c>
      <c r="B74" s="183" t="s">
        <v>4169</v>
      </c>
      <c r="C74" s="183" t="s">
        <v>144</v>
      </c>
      <c r="D74" s="25">
        <v>48</v>
      </c>
      <c r="E74" s="9">
        <v>11</v>
      </c>
      <c r="F74" s="176" t="s">
        <v>4072</v>
      </c>
      <c r="G74" s="180">
        <v>70000</v>
      </c>
      <c r="H74" s="180"/>
      <c r="I74" s="181">
        <v>80000</v>
      </c>
      <c r="J74" s="181">
        <v>10000</v>
      </c>
      <c r="K74" s="179" t="s">
        <v>4088</v>
      </c>
      <c r="L74" s="176">
        <v>50</v>
      </c>
      <c r="M74" s="176" t="s">
        <v>3496</v>
      </c>
      <c r="N74" s="250"/>
      <c r="O74" s="1"/>
    </row>
    <row r="75" spans="1:15" s="24" customFormat="1" ht="25.5" customHeight="1">
      <c r="A75" s="231">
        <v>70</v>
      </c>
      <c r="B75" s="183" t="s">
        <v>4170</v>
      </c>
      <c r="C75" s="183" t="s">
        <v>104</v>
      </c>
      <c r="D75" s="25">
        <v>30</v>
      </c>
      <c r="E75" s="9">
        <v>12</v>
      </c>
      <c r="F75" s="176" t="s">
        <v>4072</v>
      </c>
      <c r="G75" s="180">
        <v>50000</v>
      </c>
      <c r="H75" s="180">
        <v>60000</v>
      </c>
      <c r="I75" s="181">
        <v>60000</v>
      </c>
      <c r="J75" s="181"/>
      <c r="K75" s="179" t="s">
        <v>4077</v>
      </c>
      <c r="L75" s="176">
        <v>15</v>
      </c>
      <c r="M75" s="176" t="s">
        <v>661</v>
      </c>
      <c r="N75" s="250"/>
      <c r="O75" s="1"/>
    </row>
    <row r="76" spans="1:15" s="24" customFormat="1" ht="25.5" customHeight="1">
      <c r="A76" s="231">
        <v>71</v>
      </c>
      <c r="B76" s="183" t="s">
        <v>4171</v>
      </c>
      <c r="C76" s="183" t="s">
        <v>141</v>
      </c>
      <c r="D76" s="25">
        <v>35</v>
      </c>
      <c r="E76" s="9">
        <v>35</v>
      </c>
      <c r="F76" s="176" t="s">
        <v>4072</v>
      </c>
      <c r="G76" s="180">
        <v>60000</v>
      </c>
      <c r="H76" s="180" t="s">
        <v>4813</v>
      </c>
      <c r="I76" s="180" t="s">
        <v>4813</v>
      </c>
      <c r="J76" s="181">
        <v>10000</v>
      </c>
      <c r="K76" s="179" t="s">
        <v>4172</v>
      </c>
      <c r="L76" s="176" t="s">
        <v>4075</v>
      </c>
      <c r="M76" s="176" t="s">
        <v>661</v>
      </c>
      <c r="N76" s="250"/>
      <c r="O76" s="1"/>
    </row>
    <row r="77" spans="1:15" s="24" customFormat="1" ht="25.5" customHeight="1">
      <c r="A77" s="231">
        <v>72</v>
      </c>
      <c r="B77" s="183" t="s">
        <v>4173</v>
      </c>
      <c r="C77" s="183" t="s">
        <v>102</v>
      </c>
      <c r="D77" s="25">
        <v>20</v>
      </c>
      <c r="E77" s="9">
        <v>2</v>
      </c>
      <c r="F77" s="176" t="s">
        <v>4072</v>
      </c>
      <c r="G77" s="180">
        <v>50000</v>
      </c>
      <c r="H77" s="180">
        <v>50000</v>
      </c>
      <c r="I77" s="181">
        <v>50000</v>
      </c>
      <c r="J77" s="181"/>
      <c r="K77" s="179" t="s">
        <v>4174</v>
      </c>
      <c r="L77" s="176" t="s">
        <v>4075</v>
      </c>
      <c r="M77" s="176" t="s">
        <v>728</v>
      </c>
      <c r="N77" s="250"/>
      <c r="O77" s="1"/>
    </row>
    <row r="78" spans="1:15" s="24" customFormat="1" ht="25.5" customHeight="1">
      <c r="A78" s="231">
        <v>73</v>
      </c>
      <c r="B78" s="183" t="s">
        <v>4175</v>
      </c>
      <c r="C78" s="183" t="s">
        <v>119</v>
      </c>
      <c r="D78" s="25">
        <v>26</v>
      </c>
      <c r="E78" s="9">
        <v>15</v>
      </c>
      <c r="F78" s="176" t="s">
        <v>4072</v>
      </c>
      <c r="G78" s="180">
        <v>70000</v>
      </c>
      <c r="H78" s="180">
        <v>80000</v>
      </c>
      <c r="I78" s="181">
        <v>80000</v>
      </c>
      <c r="J78" s="181"/>
      <c r="K78" s="179" t="s">
        <v>4104</v>
      </c>
      <c r="L78" s="176">
        <v>50</v>
      </c>
      <c r="M78" s="176" t="s">
        <v>3496</v>
      </c>
      <c r="N78" s="250"/>
      <c r="O78" s="1"/>
    </row>
    <row r="79" spans="1:15" s="24" customFormat="1" ht="25.5" customHeight="1">
      <c r="A79" s="231">
        <v>74</v>
      </c>
      <c r="B79" s="183" t="s">
        <v>4176</v>
      </c>
      <c r="C79" s="183" t="s">
        <v>113</v>
      </c>
      <c r="D79" s="25">
        <v>21</v>
      </c>
      <c r="E79" s="9">
        <v>10</v>
      </c>
      <c r="F79" s="176" t="s">
        <v>4072</v>
      </c>
      <c r="G79" s="180">
        <v>40000</v>
      </c>
      <c r="H79" s="180">
        <v>50000</v>
      </c>
      <c r="I79" s="181">
        <v>50000</v>
      </c>
      <c r="J79" s="181"/>
      <c r="K79" s="179" t="s">
        <v>4090</v>
      </c>
      <c r="L79" s="176" t="s">
        <v>4075</v>
      </c>
      <c r="M79" s="176" t="s">
        <v>661</v>
      </c>
      <c r="N79" s="250"/>
      <c r="O79" s="1"/>
    </row>
    <row r="80" spans="1:15" s="24" customFormat="1" ht="25.5" customHeight="1">
      <c r="A80" s="231">
        <v>75</v>
      </c>
      <c r="B80" s="183" t="s">
        <v>4177</v>
      </c>
      <c r="C80" s="183" t="s">
        <v>145</v>
      </c>
      <c r="D80" s="25">
        <v>28</v>
      </c>
      <c r="E80" s="9">
        <v>17</v>
      </c>
      <c r="F80" s="176" t="s">
        <v>4072</v>
      </c>
      <c r="G80" s="180">
        <v>70000</v>
      </c>
      <c r="H80" s="180">
        <v>80000</v>
      </c>
      <c r="I80" s="181">
        <v>80000</v>
      </c>
      <c r="J80" s="181"/>
      <c r="K80" s="179" t="s">
        <v>787</v>
      </c>
      <c r="L80" s="176" t="s">
        <v>4075</v>
      </c>
      <c r="M80" s="176" t="s">
        <v>4192</v>
      </c>
      <c r="N80" s="250"/>
      <c r="O80" s="1"/>
    </row>
    <row r="81" spans="1:15" s="24" customFormat="1" ht="25.5" customHeight="1">
      <c r="A81" s="231">
        <v>76</v>
      </c>
      <c r="B81" s="183" t="s">
        <v>4178</v>
      </c>
      <c r="C81" s="183" t="s">
        <v>125</v>
      </c>
      <c r="D81" s="154">
        <v>30</v>
      </c>
      <c r="E81" s="9">
        <v>10</v>
      </c>
      <c r="F81" s="176" t="s">
        <v>4072</v>
      </c>
      <c r="G81" s="180">
        <v>70000</v>
      </c>
      <c r="H81" s="180">
        <v>70000</v>
      </c>
      <c r="I81" s="181">
        <v>70000</v>
      </c>
      <c r="J81" s="181"/>
      <c r="K81" s="179" t="s">
        <v>4163</v>
      </c>
      <c r="L81" s="176" t="s">
        <v>4073</v>
      </c>
      <c r="M81" s="176" t="s">
        <v>661</v>
      </c>
      <c r="N81" s="250"/>
      <c r="O81" s="1"/>
    </row>
    <row r="82" spans="1:15" s="24" customFormat="1" ht="25.5" customHeight="1">
      <c r="A82" s="231">
        <v>77</v>
      </c>
      <c r="B82" s="183" t="s">
        <v>4179</v>
      </c>
      <c r="C82" s="183" t="s">
        <v>103</v>
      </c>
      <c r="D82" s="25">
        <v>21</v>
      </c>
      <c r="E82" s="9">
        <v>14</v>
      </c>
      <c r="F82" s="176" t="s">
        <v>4072</v>
      </c>
      <c r="G82" s="180">
        <v>50000</v>
      </c>
      <c r="H82" s="180">
        <v>50000</v>
      </c>
      <c r="I82" s="181">
        <v>50000</v>
      </c>
      <c r="J82" s="181"/>
      <c r="K82" s="179" t="s">
        <v>4180</v>
      </c>
      <c r="L82" s="176">
        <v>20</v>
      </c>
      <c r="M82" s="176" t="s">
        <v>661</v>
      </c>
      <c r="N82" s="250"/>
      <c r="O82" s="1"/>
    </row>
    <row r="83" spans="1:15" s="1" customFormat="1" ht="32.25" customHeight="1">
      <c r="A83" s="231">
        <v>78</v>
      </c>
      <c r="B83" s="183" t="s">
        <v>4181</v>
      </c>
      <c r="C83" s="183" t="s">
        <v>151</v>
      </c>
      <c r="D83" s="25">
        <v>27</v>
      </c>
      <c r="E83" s="9">
        <v>7</v>
      </c>
      <c r="F83" s="176" t="s">
        <v>4072</v>
      </c>
      <c r="G83" s="180">
        <v>100000</v>
      </c>
      <c r="H83" s="180">
        <v>100000</v>
      </c>
      <c r="I83" s="181">
        <v>100000</v>
      </c>
      <c r="J83" s="181"/>
      <c r="K83" s="179" t="s">
        <v>4074</v>
      </c>
      <c r="L83" s="176" t="s">
        <v>4075</v>
      </c>
      <c r="M83" s="176" t="s">
        <v>4192</v>
      </c>
      <c r="N83" s="250"/>
    </row>
    <row r="84" spans="1:15" s="1" customFormat="1" ht="30" customHeight="1">
      <c r="A84" s="231">
        <v>79</v>
      </c>
      <c r="B84" s="183" t="s">
        <v>4182</v>
      </c>
      <c r="C84" s="183" t="s">
        <v>527</v>
      </c>
      <c r="D84" s="25">
        <v>17</v>
      </c>
      <c r="E84" s="9">
        <v>0</v>
      </c>
      <c r="F84" s="176" t="s">
        <v>4072</v>
      </c>
      <c r="G84" s="180"/>
      <c r="H84" s="180"/>
      <c r="I84" s="181"/>
      <c r="J84" s="181"/>
      <c r="K84" s="179" t="s">
        <v>4183</v>
      </c>
      <c r="L84" s="176" t="s">
        <v>4073</v>
      </c>
      <c r="M84" s="176" t="s">
        <v>530</v>
      </c>
      <c r="N84" s="250"/>
    </row>
    <row r="85" spans="1:15" s="1" customFormat="1" ht="30" customHeight="1">
      <c r="A85" s="231">
        <v>80</v>
      </c>
      <c r="B85" s="183" t="s">
        <v>4184</v>
      </c>
      <c r="C85" s="183" t="s">
        <v>164</v>
      </c>
      <c r="D85" s="25">
        <v>33</v>
      </c>
      <c r="E85" s="9">
        <v>12</v>
      </c>
      <c r="F85" s="176" t="s">
        <v>4072</v>
      </c>
      <c r="G85" s="180">
        <v>60000</v>
      </c>
      <c r="H85" s="180">
        <v>70000</v>
      </c>
      <c r="I85" s="181">
        <v>70000</v>
      </c>
      <c r="J85" s="181"/>
      <c r="K85" s="179" t="s">
        <v>4088</v>
      </c>
      <c r="L85" s="176">
        <v>50</v>
      </c>
      <c r="M85" s="176" t="s">
        <v>3496</v>
      </c>
      <c r="N85" s="250"/>
    </row>
    <row r="86" spans="1:15" s="1" customFormat="1" ht="30" customHeight="1">
      <c r="A86" s="231">
        <v>81</v>
      </c>
      <c r="B86" s="183" t="s">
        <v>528</v>
      </c>
      <c r="C86" s="183" t="s">
        <v>161</v>
      </c>
      <c r="D86" s="25">
        <v>34</v>
      </c>
      <c r="E86" s="9">
        <v>6</v>
      </c>
      <c r="F86" s="176" t="s">
        <v>4072</v>
      </c>
      <c r="G86" s="180"/>
      <c r="H86" s="180"/>
      <c r="I86" s="181"/>
      <c r="J86" s="181"/>
      <c r="K86" s="179" t="s">
        <v>787</v>
      </c>
      <c r="L86" s="176" t="s">
        <v>4075</v>
      </c>
      <c r="M86" s="176" t="s">
        <v>4192</v>
      </c>
      <c r="N86" s="250"/>
    </row>
    <row r="87" spans="1:15" s="1" customFormat="1" ht="30" customHeight="1">
      <c r="A87" s="231">
        <v>82</v>
      </c>
      <c r="B87" s="183" t="s">
        <v>4185</v>
      </c>
      <c r="C87" s="183" t="s">
        <v>163</v>
      </c>
      <c r="D87" s="25">
        <v>30</v>
      </c>
      <c r="E87" s="9">
        <v>5</v>
      </c>
      <c r="F87" s="176" t="s">
        <v>4072</v>
      </c>
      <c r="G87" s="180">
        <v>80000</v>
      </c>
      <c r="H87" s="180">
        <v>100000</v>
      </c>
      <c r="I87" s="181">
        <v>100000</v>
      </c>
      <c r="J87" s="181">
        <v>10000</v>
      </c>
      <c r="K87" s="179" t="s">
        <v>4134</v>
      </c>
      <c r="L87" s="176"/>
      <c r="M87" s="176" t="s">
        <v>4073</v>
      </c>
      <c r="N87" s="250"/>
    </row>
    <row r="88" spans="1:15" s="1" customFormat="1" ht="30" customHeight="1">
      <c r="A88" s="231">
        <v>83</v>
      </c>
      <c r="B88" s="183" t="s">
        <v>4186</v>
      </c>
      <c r="C88" s="183" t="s">
        <v>100</v>
      </c>
      <c r="D88" s="25">
        <v>29</v>
      </c>
      <c r="E88" s="9">
        <v>16</v>
      </c>
      <c r="F88" s="176" t="s">
        <v>4072</v>
      </c>
      <c r="G88" s="180">
        <v>70000</v>
      </c>
      <c r="H88" s="180">
        <v>70000</v>
      </c>
      <c r="I88" s="181">
        <v>70000</v>
      </c>
      <c r="J88" s="181"/>
      <c r="K88" s="179" t="s">
        <v>4090</v>
      </c>
      <c r="L88" s="176" t="s">
        <v>4075</v>
      </c>
      <c r="M88" s="176" t="s">
        <v>661</v>
      </c>
      <c r="N88" s="250"/>
    </row>
    <row r="89" spans="1:15" s="1" customFormat="1" ht="30" customHeight="1">
      <c r="A89" s="299">
        <v>84</v>
      </c>
      <c r="B89" s="353" t="s">
        <v>4187</v>
      </c>
      <c r="C89" s="353" t="s">
        <v>109</v>
      </c>
      <c r="D89" s="354">
        <v>19</v>
      </c>
      <c r="E89" s="355">
        <v>5</v>
      </c>
      <c r="F89" s="356" t="s">
        <v>4072</v>
      </c>
      <c r="G89" s="357">
        <v>25000</v>
      </c>
      <c r="H89" s="357">
        <v>40000</v>
      </c>
      <c r="I89" s="358">
        <v>40000</v>
      </c>
      <c r="J89" s="358"/>
      <c r="K89" s="319" t="s">
        <v>4188</v>
      </c>
      <c r="L89" s="356">
        <v>20</v>
      </c>
      <c r="M89" s="356" t="s">
        <v>661</v>
      </c>
      <c r="N89" s="320"/>
    </row>
    <row r="90" spans="1:15" ht="30" customHeight="1">
      <c r="A90" s="299">
        <v>85</v>
      </c>
      <c r="B90" s="371" t="s">
        <v>4834</v>
      </c>
      <c r="C90" s="372" t="s">
        <v>4838</v>
      </c>
      <c r="D90" s="373"/>
      <c r="E90" s="373"/>
      <c r="F90" s="373"/>
      <c r="G90" s="374" t="s">
        <v>4835</v>
      </c>
      <c r="H90" s="375"/>
      <c r="I90" s="374" t="s">
        <v>4836</v>
      </c>
      <c r="J90" s="373"/>
      <c r="K90" s="373"/>
      <c r="L90" s="373"/>
      <c r="M90" s="376"/>
      <c r="N90" s="377"/>
    </row>
    <row r="91" spans="1:15" ht="29.25" customHeight="1" thickBot="1">
      <c r="A91" s="233">
        <v>86</v>
      </c>
      <c r="B91" s="369" t="s">
        <v>4837</v>
      </c>
      <c r="C91" s="369" t="s">
        <v>4839</v>
      </c>
      <c r="D91" s="322"/>
      <c r="E91" s="322"/>
      <c r="F91" s="322"/>
      <c r="G91" s="266" t="s">
        <v>4840</v>
      </c>
      <c r="H91" s="266" t="s">
        <v>4841</v>
      </c>
      <c r="I91" s="266" t="s">
        <v>4842</v>
      </c>
      <c r="J91" s="322"/>
      <c r="K91" s="322"/>
      <c r="L91" s="322"/>
      <c r="M91" s="322"/>
      <c r="N91" s="370"/>
    </row>
  </sheetData>
  <mergeCells count="10">
    <mergeCell ref="N3:N4"/>
    <mergeCell ref="A1:N1"/>
    <mergeCell ref="K3:M3"/>
    <mergeCell ref="A3:A4"/>
    <mergeCell ref="B3:B4"/>
    <mergeCell ref="C3:C4"/>
    <mergeCell ref="E3:E4"/>
    <mergeCell ref="F3:F4"/>
    <mergeCell ref="G3:I3"/>
    <mergeCell ref="J3:J4"/>
  </mergeCells>
  <phoneticPr fontId="2" type="noConversion"/>
  <pageMargins left="0.25" right="0.25" top="0.75" bottom="0.75" header="0.3" footer="0.3"/>
  <pageSetup paperSize="9" scale="8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65" sqref="H65"/>
    </sheetView>
  </sheetViews>
  <sheetFormatPr defaultRowHeight="13.5"/>
  <cols>
    <col min="1" max="1" width="5.109375" customWidth="1"/>
    <col min="2" max="2" width="13.88671875" customWidth="1"/>
    <col min="3" max="3" width="25.6640625" customWidth="1"/>
    <col min="4" max="6" width="6.21875" customWidth="1"/>
    <col min="9" max="9" width="13.21875" customWidth="1"/>
    <col min="12" max="12" width="13.5546875" customWidth="1"/>
  </cols>
  <sheetData>
    <row r="1" spans="1:13" ht="40.5" customHeight="1">
      <c r="A1" s="399" t="s">
        <v>4656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</row>
    <row r="2" spans="1:13" ht="14.25" thickBot="1"/>
    <row r="3" spans="1:13" s="1" customFormat="1" ht="24" customHeight="1">
      <c r="A3" s="400" t="s">
        <v>0</v>
      </c>
      <c r="B3" s="402" t="s">
        <v>1</v>
      </c>
      <c r="C3" s="404" t="s">
        <v>2</v>
      </c>
      <c r="D3" s="326" t="s">
        <v>3</v>
      </c>
      <c r="E3" s="402" t="s">
        <v>27</v>
      </c>
      <c r="F3" s="402" t="s">
        <v>33</v>
      </c>
      <c r="G3" s="404" t="s">
        <v>4</v>
      </c>
      <c r="H3" s="404"/>
      <c r="I3" s="404" t="s">
        <v>5</v>
      </c>
      <c r="J3" s="404"/>
      <c r="K3" s="404"/>
      <c r="L3" s="395" t="s">
        <v>4822</v>
      </c>
    </row>
    <row r="4" spans="1:13" s="1" customFormat="1" ht="24">
      <c r="A4" s="401"/>
      <c r="B4" s="403"/>
      <c r="C4" s="403"/>
      <c r="D4" s="294" t="s">
        <v>26</v>
      </c>
      <c r="E4" s="403"/>
      <c r="F4" s="403"/>
      <c r="G4" s="325" t="s">
        <v>10</v>
      </c>
      <c r="H4" s="325" t="s">
        <v>11</v>
      </c>
      <c r="I4" s="294" t="s">
        <v>4823</v>
      </c>
      <c r="J4" s="278" t="s">
        <v>6</v>
      </c>
      <c r="K4" s="278" t="s">
        <v>7</v>
      </c>
      <c r="L4" s="396"/>
    </row>
    <row r="5" spans="1:13" s="1" customFormat="1" ht="29.25" customHeight="1">
      <c r="A5" s="230"/>
      <c r="B5" s="225"/>
      <c r="C5" s="225"/>
      <c r="D5" s="2"/>
      <c r="E5" s="2"/>
      <c r="F5" s="226"/>
      <c r="G5" s="226"/>
      <c r="H5" s="226"/>
      <c r="I5" s="2"/>
      <c r="J5" s="3"/>
      <c r="K5" s="3"/>
      <c r="L5" s="229"/>
    </row>
    <row r="6" spans="1:13" s="1" customFormat="1" ht="30" customHeight="1">
      <c r="A6" s="231">
        <v>1</v>
      </c>
      <c r="B6" s="197" t="s">
        <v>4242</v>
      </c>
      <c r="C6" s="22" t="s">
        <v>4243</v>
      </c>
      <c r="D6" s="198">
        <v>54</v>
      </c>
      <c r="E6" s="198">
        <v>50</v>
      </c>
      <c r="F6" s="199" t="s">
        <v>4200</v>
      </c>
      <c r="G6" s="200">
        <v>120000</v>
      </c>
      <c r="H6" s="200">
        <v>120000</v>
      </c>
      <c r="I6" s="201" t="s">
        <v>4244</v>
      </c>
      <c r="J6" s="201">
        <v>80</v>
      </c>
      <c r="K6" s="201" t="s">
        <v>4245</v>
      </c>
      <c r="L6" s="257"/>
      <c r="M6"/>
    </row>
    <row r="7" spans="1:13" s="1" customFormat="1" ht="46.5" customHeight="1">
      <c r="A7" s="231">
        <v>2</v>
      </c>
      <c r="B7" s="202" t="s">
        <v>4246</v>
      </c>
      <c r="C7" s="10" t="s">
        <v>4247</v>
      </c>
      <c r="D7" s="190">
        <v>50</v>
      </c>
      <c r="E7" s="190">
        <v>50</v>
      </c>
      <c r="F7" s="196" t="s">
        <v>4200</v>
      </c>
      <c r="G7" s="393" t="s">
        <v>4848</v>
      </c>
      <c r="H7" s="393" t="s">
        <v>4849</v>
      </c>
      <c r="I7" s="182" t="s">
        <v>4248</v>
      </c>
      <c r="J7" s="182" t="s">
        <v>212</v>
      </c>
      <c r="K7" s="182" t="s">
        <v>4249</v>
      </c>
      <c r="L7" s="258"/>
      <c r="M7"/>
    </row>
    <row r="8" spans="1:13" s="1" customFormat="1" ht="46.5" customHeight="1">
      <c r="A8" s="231">
        <v>3</v>
      </c>
      <c r="B8" s="194" t="s">
        <v>4250</v>
      </c>
      <c r="C8" s="10" t="s">
        <v>182</v>
      </c>
      <c r="D8" s="195">
        <v>45</v>
      </c>
      <c r="E8" s="195">
        <v>30</v>
      </c>
      <c r="F8" s="196" t="s">
        <v>4200</v>
      </c>
      <c r="G8" s="204">
        <v>45000</v>
      </c>
      <c r="H8" s="204">
        <v>55000</v>
      </c>
      <c r="I8" s="182" t="s">
        <v>4251</v>
      </c>
      <c r="J8" s="182">
        <v>56</v>
      </c>
      <c r="K8" s="182" t="s">
        <v>530</v>
      </c>
      <c r="L8" s="259" t="s">
        <v>4824</v>
      </c>
      <c r="M8"/>
    </row>
    <row r="9" spans="1:13" s="1" customFormat="1" ht="46.5" customHeight="1">
      <c r="A9" s="231">
        <v>4</v>
      </c>
      <c r="B9" s="205" t="s">
        <v>4252</v>
      </c>
      <c r="C9" s="19" t="s">
        <v>4253</v>
      </c>
      <c r="D9" s="206">
        <v>18</v>
      </c>
      <c r="E9" s="206">
        <v>7</v>
      </c>
      <c r="F9" s="207"/>
      <c r="G9" s="208">
        <v>30000</v>
      </c>
      <c r="H9" s="208">
        <v>30000</v>
      </c>
      <c r="I9" s="186" t="s">
        <v>4254</v>
      </c>
      <c r="J9" s="206">
        <v>30</v>
      </c>
      <c r="K9" s="206" t="s">
        <v>530</v>
      </c>
      <c r="L9" s="259" t="s">
        <v>4824</v>
      </c>
      <c r="M9"/>
    </row>
    <row r="10" spans="1:13" s="1" customFormat="1" ht="46.5" customHeight="1">
      <c r="A10" s="231">
        <v>5</v>
      </c>
      <c r="B10" s="209" t="s">
        <v>4255</v>
      </c>
      <c r="C10" s="13" t="s">
        <v>210</v>
      </c>
      <c r="D10" s="14">
        <v>12</v>
      </c>
      <c r="E10" s="210">
        <v>2</v>
      </c>
      <c r="F10" s="211"/>
      <c r="G10" s="212">
        <v>30000</v>
      </c>
      <c r="H10" s="212">
        <v>30000</v>
      </c>
      <c r="I10" s="213" t="s">
        <v>4256</v>
      </c>
      <c r="J10" s="213" t="s">
        <v>4257</v>
      </c>
      <c r="K10" s="213" t="s">
        <v>530</v>
      </c>
      <c r="L10" s="259" t="s">
        <v>4824</v>
      </c>
      <c r="M10"/>
    </row>
    <row r="11" spans="1:13" s="1" customFormat="1" ht="46.5" customHeight="1">
      <c r="A11" s="231">
        <v>6</v>
      </c>
      <c r="B11" s="194" t="s">
        <v>4258</v>
      </c>
      <c r="C11" s="10" t="s">
        <v>206</v>
      </c>
      <c r="D11" s="195">
        <v>17</v>
      </c>
      <c r="E11" s="195">
        <v>3</v>
      </c>
      <c r="F11" s="214"/>
      <c r="G11" s="204">
        <v>30000</v>
      </c>
      <c r="H11" s="204">
        <v>40000</v>
      </c>
      <c r="I11" s="182" t="s">
        <v>4251</v>
      </c>
      <c r="J11" s="182" t="s">
        <v>4257</v>
      </c>
      <c r="K11" s="182" t="s">
        <v>530</v>
      </c>
      <c r="L11" s="259" t="s">
        <v>4824</v>
      </c>
      <c r="M11"/>
    </row>
    <row r="12" spans="1:13" s="1" customFormat="1" ht="46.5" customHeight="1">
      <c r="A12" s="231">
        <v>7</v>
      </c>
      <c r="B12" s="194" t="s">
        <v>4259</v>
      </c>
      <c r="C12" s="10" t="s">
        <v>4260</v>
      </c>
      <c r="D12" s="195">
        <v>29</v>
      </c>
      <c r="E12" s="195">
        <v>30</v>
      </c>
      <c r="F12" s="214"/>
      <c r="G12" s="204">
        <v>30000</v>
      </c>
      <c r="H12" s="204">
        <v>40000</v>
      </c>
      <c r="I12" s="182" t="s">
        <v>4251</v>
      </c>
      <c r="J12" s="182">
        <v>56</v>
      </c>
      <c r="K12" s="182" t="s">
        <v>530</v>
      </c>
      <c r="L12" s="259" t="s">
        <v>4824</v>
      </c>
      <c r="M12"/>
    </row>
    <row r="13" spans="1:13" s="1" customFormat="1" ht="46.5" customHeight="1">
      <c r="A13" s="231">
        <v>8</v>
      </c>
      <c r="B13" s="194" t="s">
        <v>4261</v>
      </c>
      <c r="C13" s="10" t="s">
        <v>194</v>
      </c>
      <c r="D13" s="195">
        <v>32</v>
      </c>
      <c r="E13" s="195">
        <v>6</v>
      </c>
      <c r="F13" s="196" t="s">
        <v>4200</v>
      </c>
      <c r="G13" s="204">
        <v>70000</v>
      </c>
      <c r="H13" s="204">
        <v>100000</v>
      </c>
      <c r="I13" s="193" t="s">
        <v>4251</v>
      </c>
      <c r="J13" s="195">
        <v>56</v>
      </c>
      <c r="K13" s="195" t="s">
        <v>530</v>
      </c>
      <c r="L13" s="259" t="s">
        <v>4824</v>
      </c>
      <c r="M13"/>
    </row>
    <row r="14" spans="1:13" s="1" customFormat="1" ht="46.5" customHeight="1">
      <c r="A14" s="231">
        <v>9</v>
      </c>
      <c r="B14" s="194" t="s">
        <v>4262</v>
      </c>
      <c r="C14" s="10" t="s">
        <v>187</v>
      </c>
      <c r="D14" s="195">
        <v>16</v>
      </c>
      <c r="E14" s="195">
        <v>3</v>
      </c>
      <c r="F14" s="215"/>
      <c r="G14" s="204">
        <v>30000</v>
      </c>
      <c r="H14" s="204">
        <v>30000</v>
      </c>
      <c r="I14" s="193" t="s">
        <v>4263</v>
      </c>
      <c r="J14" s="195">
        <v>60</v>
      </c>
      <c r="K14" s="195" t="s">
        <v>530</v>
      </c>
      <c r="L14" s="259" t="s">
        <v>4824</v>
      </c>
      <c r="M14"/>
    </row>
    <row r="15" spans="1:13" s="1" customFormat="1" ht="46.5" customHeight="1">
      <c r="A15" s="231">
        <v>10</v>
      </c>
      <c r="B15" s="194" t="s">
        <v>4264</v>
      </c>
      <c r="C15" s="10" t="s">
        <v>207</v>
      </c>
      <c r="D15" s="195">
        <v>20</v>
      </c>
      <c r="E15" s="195">
        <v>8</v>
      </c>
      <c r="F15" s="196" t="s">
        <v>4200</v>
      </c>
      <c r="G15" s="204">
        <v>30000</v>
      </c>
      <c r="H15" s="204">
        <v>40000</v>
      </c>
      <c r="I15" s="227" t="s">
        <v>4265</v>
      </c>
      <c r="J15" s="226">
        <v>70</v>
      </c>
      <c r="K15" s="182" t="s">
        <v>530</v>
      </c>
      <c r="L15" s="259" t="s">
        <v>4824</v>
      </c>
      <c r="M15"/>
    </row>
    <row r="16" spans="1:13" s="1" customFormat="1" ht="46.5" customHeight="1">
      <c r="A16" s="231">
        <v>11</v>
      </c>
      <c r="B16" s="194" t="s">
        <v>4266</v>
      </c>
      <c r="C16" s="10" t="s">
        <v>191</v>
      </c>
      <c r="D16" s="195">
        <v>18</v>
      </c>
      <c r="E16" s="195">
        <v>3</v>
      </c>
      <c r="F16" s="215"/>
      <c r="G16" s="204">
        <v>25000</v>
      </c>
      <c r="H16" s="204">
        <v>30000</v>
      </c>
      <c r="I16" s="227" t="s">
        <v>4265</v>
      </c>
      <c r="J16" s="226">
        <v>70</v>
      </c>
      <c r="K16" s="182" t="s">
        <v>530</v>
      </c>
      <c r="L16" s="259" t="s">
        <v>4824</v>
      </c>
      <c r="M16"/>
    </row>
    <row r="17" spans="1:13" s="1" customFormat="1" ht="46.5" customHeight="1">
      <c r="A17" s="231">
        <v>12</v>
      </c>
      <c r="B17" s="202" t="s">
        <v>4267</v>
      </c>
      <c r="C17" s="10" t="s">
        <v>189</v>
      </c>
      <c r="D17" s="190">
        <v>18</v>
      </c>
      <c r="E17" s="195">
        <v>10</v>
      </c>
      <c r="F17" s="215"/>
      <c r="G17" s="203">
        <v>40000</v>
      </c>
      <c r="H17" s="203">
        <v>50000</v>
      </c>
      <c r="I17" s="182" t="s">
        <v>4251</v>
      </c>
      <c r="J17" s="182">
        <v>56</v>
      </c>
      <c r="K17" s="182" t="s">
        <v>530</v>
      </c>
      <c r="L17" s="258"/>
      <c r="M17"/>
    </row>
    <row r="18" spans="1:13" s="1" customFormat="1" ht="46.5" customHeight="1">
      <c r="A18" s="231">
        <v>13</v>
      </c>
      <c r="B18" s="202" t="s">
        <v>4268</v>
      </c>
      <c r="C18" s="10" t="s">
        <v>200</v>
      </c>
      <c r="D18" s="190">
        <v>44</v>
      </c>
      <c r="E18" s="190">
        <v>13</v>
      </c>
      <c r="F18" s="196" t="s">
        <v>4200</v>
      </c>
      <c r="G18" s="203">
        <v>60000</v>
      </c>
      <c r="H18" s="203">
        <v>80000</v>
      </c>
      <c r="I18" s="182" t="s">
        <v>4251</v>
      </c>
      <c r="J18" s="182">
        <v>56</v>
      </c>
      <c r="K18" s="182" t="s">
        <v>530</v>
      </c>
      <c r="L18" s="258"/>
      <c r="M18"/>
    </row>
    <row r="19" spans="1:13" s="1" customFormat="1" ht="46.5" customHeight="1">
      <c r="A19" s="231">
        <v>14</v>
      </c>
      <c r="B19" s="194" t="s">
        <v>4269</v>
      </c>
      <c r="C19" s="10" t="s">
        <v>176</v>
      </c>
      <c r="D19" s="195">
        <v>18</v>
      </c>
      <c r="E19" s="195">
        <v>6</v>
      </c>
      <c r="F19" s="196"/>
      <c r="G19" s="204">
        <v>30000</v>
      </c>
      <c r="H19" s="204">
        <v>30000</v>
      </c>
      <c r="I19" s="193" t="s">
        <v>4263</v>
      </c>
      <c r="J19" s="195">
        <v>60</v>
      </c>
      <c r="K19" s="195" t="s">
        <v>530</v>
      </c>
      <c r="L19" s="259" t="s">
        <v>4824</v>
      </c>
      <c r="M19"/>
    </row>
    <row r="20" spans="1:13" s="1" customFormat="1" ht="39" customHeight="1">
      <c r="A20" s="231">
        <v>15</v>
      </c>
      <c r="B20" s="194" t="s">
        <v>4270</v>
      </c>
      <c r="C20" s="10" t="s">
        <v>177</v>
      </c>
      <c r="D20" s="195">
        <v>24</v>
      </c>
      <c r="E20" s="195">
        <v>6</v>
      </c>
      <c r="F20" s="196" t="s">
        <v>4200</v>
      </c>
      <c r="G20" s="394" t="s">
        <v>4922</v>
      </c>
      <c r="H20" s="394" t="s">
        <v>4923</v>
      </c>
      <c r="I20" s="195"/>
      <c r="J20" s="195"/>
      <c r="K20" s="195"/>
      <c r="L20" s="259" t="s">
        <v>4824</v>
      </c>
      <c r="M20"/>
    </row>
    <row r="21" spans="1:13" s="1" customFormat="1" ht="46.5" customHeight="1">
      <c r="A21" s="231">
        <v>16</v>
      </c>
      <c r="B21" s="194" t="s">
        <v>4271</v>
      </c>
      <c r="C21" s="10" t="s">
        <v>188</v>
      </c>
      <c r="D21" s="195">
        <v>17</v>
      </c>
      <c r="E21" s="195">
        <v>10</v>
      </c>
      <c r="F21" s="215"/>
      <c r="G21" s="204">
        <v>35000</v>
      </c>
      <c r="H21" s="204">
        <v>40000</v>
      </c>
      <c r="I21" s="182" t="s">
        <v>4251</v>
      </c>
      <c r="J21" s="182">
        <v>56</v>
      </c>
      <c r="K21" s="182" t="s">
        <v>530</v>
      </c>
      <c r="L21" s="259" t="s">
        <v>4824</v>
      </c>
      <c r="M21"/>
    </row>
    <row r="22" spans="1:13" s="1" customFormat="1" ht="46.5" customHeight="1">
      <c r="A22" s="231">
        <v>17</v>
      </c>
      <c r="B22" s="216" t="s">
        <v>4272</v>
      </c>
      <c r="C22" s="10" t="s">
        <v>192</v>
      </c>
      <c r="D22" s="195">
        <v>24</v>
      </c>
      <c r="E22" s="195">
        <v>8</v>
      </c>
      <c r="F22" s="196" t="s">
        <v>4200</v>
      </c>
      <c r="G22" s="204">
        <v>30000</v>
      </c>
      <c r="H22" s="204">
        <v>40000</v>
      </c>
      <c r="I22" s="193" t="s">
        <v>4251</v>
      </c>
      <c r="J22" s="195">
        <v>56</v>
      </c>
      <c r="K22" s="195" t="s">
        <v>530</v>
      </c>
      <c r="L22" s="259" t="s">
        <v>4824</v>
      </c>
      <c r="M22"/>
    </row>
    <row r="23" spans="1:13" s="1" customFormat="1" ht="24" customHeight="1">
      <c r="A23" s="231">
        <v>18</v>
      </c>
      <c r="B23" s="209" t="s">
        <v>4273</v>
      </c>
      <c r="C23" s="13" t="s">
        <v>211</v>
      </c>
      <c r="D23" s="217">
        <v>18</v>
      </c>
      <c r="E23" s="210" t="s">
        <v>4134</v>
      </c>
      <c r="F23" s="211"/>
      <c r="G23" s="212">
        <v>35000</v>
      </c>
      <c r="H23" s="212">
        <v>40000</v>
      </c>
      <c r="I23" s="210"/>
      <c r="J23" s="211"/>
      <c r="K23" s="211"/>
      <c r="L23" s="259" t="s">
        <v>4824</v>
      </c>
      <c r="M23"/>
    </row>
    <row r="24" spans="1:13" s="1" customFormat="1" ht="29.25" customHeight="1">
      <c r="A24" s="231">
        <v>19</v>
      </c>
      <c r="B24" s="194" t="s">
        <v>4274</v>
      </c>
      <c r="C24" s="10" t="s">
        <v>4275</v>
      </c>
      <c r="D24" s="195">
        <v>14</v>
      </c>
      <c r="E24" s="195">
        <v>5</v>
      </c>
      <c r="F24" s="214"/>
      <c r="G24" s="204">
        <v>35000</v>
      </c>
      <c r="H24" s="204">
        <v>35000</v>
      </c>
      <c r="I24" s="182"/>
      <c r="J24" s="182"/>
      <c r="K24" s="182"/>
      <c r="L24" s="259" t="s">
        <v>4824</v>
      </c>
      <c r="M24"/>
    </row>
    <row r="25" spans="1:13" s="1" customFormat="1" ht="46.5" customHeight="1">
      <c r="A25" s="231">
        <v>20</v>
      </c>
      <c r="B25" s="202" t="s">
        <v>4276</v>
      </c>
      <c r="C25" s="10" t="s">
        <v>198</v>
      </c>
      <c r="D25" s="190">
        <v>27</v>
      </c>
      <c r="E25" s="195">
        <v>15</v>
      </c>
      <c r="F25" s="196" t="s">
        <v>4200</v>
      </c>
      <c r="G25" s="203">
        <v>35000</v>
      </c>
      <c r="H25" s="203">
        <v>50000</v>
      </c>
      <c r="I25" s="182" t="s">
        <v>4251</v>
      </c>
      <c r="J25" s="182">
        <v>56</v>
      </c>
      <c r="K25" s="182" t="s">
        <v>530</v>
      </c>
      <c r="L25" s="259" t="s">
        <v>4824</v>
      </c>
      <c r="M25"/>
    </row>
    <row r="26" spans="1:13" s="1" customFormat="1" ht="46.5" customHeight="1">
      <c r="A26" s="231">
        <v>21</v>
      </c>
      <c r="B26" s="194" t="s">
        <v>4277</v>
      </c>
      <c r="C26" s="10" t="s">
        <v>195</v>
      </c>
      <c r="D26" s="195">
        <v>32</v>
      </c>
      <c r="E26" s="195">
        <v>15</v>
      </c>
      <c r="F26" s="196" t="s">
        <v>4200</v>
      </c>
      <c r="G26" s="204">
        <v>35000</v>
      </c>
      <c r="H26" s="204">
        <v>50000</v>
      </c>
      <c r="I26" s="193" t="s">
        <v>4251</v>
      </c>
      <c r="J26" s="195">
        <v>56</v>
      </c>
      <c r="K26" s="195" t="s">
        <v>530</v>
      </c>
      <c r="L26" s="259" t="s">
        <v>4824</v>
      </c>
      <c r="M26"/>
    </row>
    <row r="27" spans="1:13" s="1" customFormat="1" ht="46.5" customHeight="1">
      <c r="A27" s="231">
        <v>22</v>
      </c>
      <c r="B27" s="194" t="s">
        <v>4278</v>
      </c>
      <c r="C27" s="10" t="s">
        <v>204</v>
      </c>
      <c r="D27" s="195">
        <v>14</v>
      </c>
      <c r="E27" s="195">
        <v>2</v>
      </c>
      <c r="F27" s="214"/>
      <c r="G27" s="204">
        <v>25000</v>
      </c>
      <c r="H27" s="204">
        <v>35000</v>
      </c>
      <c r="I27" s="227" t="s">
        <v>4265</v>
      </c>
      <c r="J27" s="226">
        <v>70</v>
      </c>
      <c r="K27" s="182" t="s">
        <v>530</v>
      </c>
      <c r="L27" s="259" t="s">
        <v>4824</v>
      </c>
      <c r="M27"/>
    </row>
    <row r="28" spans="1:13" s="1" customFormat="1" ht="46.5" customHeight="1">
      <c r="A28" s="231">
        <v>23</v>
      </c>
      <c r="B28" s="194" t="s">
        <v>4279</v>
      </c>
      <c r="C28" s="10" t="s">
        <v>4280</v>
      </c>
      <c r="D28" s="195">
        <v>11</v>
      </c>
      <c r="E28" s="195">
        <v>4</v>
      </c>
      <c r="F28" s="215"/>
      <c r="G28" s="204">
        <v>25000</v>
      </c>
      <c r="H28" s="204">
        <v>25000</v>
      </c>
      <c r="I28" s="193" t="s">
        <v>4263</v>
      </c>
      <c r="J28" s="195">
        <v>60</v>
      </c>
      <c r="K28" s="195" t="s">
        <v>530</v>
      </c>
      <c r="L28" s="259" t="s">
        <v>4824</v>
      </c>
      <c r="M28"/>
    </row>
    <row r="29" spans="1:13" s="1" customFormat="1" ht="46.5" customHeight="1">
      <c r="A29" s="231">
        <v>24</v>
      </c>
      <c r="B29" s="202" t="s">
        <v>4281</v>
      </c>
      <c r="C29" s="10" t="s">
        <v>193</v>
      </c>
      <c r="D29" s="190">
        <v>22</v>
      </c>
      <c r="E29" s="195">
        <v>9</v>
      </c>
      <c r="F29" s="196" t="s">
        <v>4200</v>
      </c>
      <c r="G29" s="203">
        <v>60000</v>
      </c>
      <c r="H29" s="203">
        <v>65000</v>
      </c>
      <c r="I29" s="193" t="s">
        <v>4251</v>
      </c>
      <c r="J29" s="195">
        <v>56</v>
      </c>
      <c r="K29" s="195" t="s">
        <v>530</v>
      </c>
      <c r="L29" s="258"/>
      <c r="M29"/>
    </row>
    <row r="30" spans="1:13" s="1" customFormat="1" ht="46.5" customHeight="1">
      <c r="A30" s="231">
        <v>25</v>
      </c>
      <c r="B30" s="209" t="s">
        <v>4282</v>
      </c>
      <c r="C30" s="13" t="s">
        <v>208</v>
      </c>
      <c r="D30" s="210">
        <v>15</v>
      </c>
      <c r="E30" s="210">
        <v>3</v>
      </c>
      <c r="F30" s="211"/>
      <c r="G30" s="212">
        <v>25000</v>
      </c>
      <c r="H30" s="212">
        <v>30000</v>
      </c>
      <c r="I30" s="210"/>
      <c r="J30" s="211"/>
      <c r="K30" s="211"/>
      <c r="L30" s="259" t="s">
        <v>4824</v>
      </c>
      <c r="M30"/>
    </row>
    <row r="31" spans="1:13" s="1" customFormat="1" ht="46.5" customHeight="1">
      <c r="A31" s="231">
        <v>26</v>
      </c>
      <c r="B31" s="202" t="s">
        <v>4283</v>
      </c>
      <c r="C31" s="10" t="s">
        <v>201</v>
      </c>
      <c r="D31" s="190">
        <v>32</v>
      </c>
      <c r="E31" s="195">
        <v>15</v>
      </c>
      <c r="F31" s="196" t="s">
        <v>4200</v>
      </c>
      <c r="G31" s="203">
        <v>30000</v>
      </c>
      <c r="H31" s="203">
        <v>40000</v>
      </c>
      <c r="I31" s="182" t="s">
        <v>4251</v>
      </c>
      <c r="J31" s="182">
        <v>56</v>
      </c>
      <c r="K31" s="182" t="s">
        <v>530</v>
      </c>
      <c r="L31" s="259" t="s">
        <v>4824</v>
      </c>
      <c r="M31"/>
    </row>
    <row r="32" spans="1:13" s="1" customFormat="1" ht="46.5" customHeight="1">
      <c r="A32" s="231">
        <v>27</v>
      </c>
      <c r="B32" s="194" t="s">
        <v>4284</v>
      </c>
      <c r="C32" s="10" t="s">
        <v>197</v>
      </c>
      <c r="D32" s="195">
        <v>24</v>
      </c>
      <c r="E32" s="195">
        <v>10</v>
      </c>
      <c r="F32" s="196" t="s">
        <v>4200</v>
      </c>
      <c r="G32" s="204">
        <v>30000</v>
      </c>
      <c r="H32" s="204">
        <v>40000</v>
      </c>
      <c r="I32" s="182" t="s">
        <v>4251</v>
      </c>
      <c r="J32" s="182">
        <v>56</v>
      </c>
      <c r="K32" s="182" t="s">
        <v>530</v>
      </c>
      <c r="L32" s="259" t="s">
        <v>4824</v>
      </c>
      <c r="M32"/>
    </row>
    <row r="33" spans="1:13" s="1" customFormat="1" ht="46.5" customHeight="1">
      <c r="A33" s="231">
        <v>28</v>
      </c>
      <c r="B33" s="202" t="s">
        <v>4285</v>
      </c>
      <c r="C33" s="10" t="s">
        <v>185</v>
      </c>
      <c r="D33" s="190">
        <v>34</v>
      </c>
      <c r="E33" s="195">
        <v>15</v>
      </c>
      <c r="F33" s="196" t="s">
        <v>4200</v>
      </c>
      <c r="G33" s="203">
        <v>50000</v>
      </c>
      <c r="H33" s="203">
        <v>50000</v>
      </c>
      <c r="I33" s="182" t="s">
        <v>4251</v>
      </c>
      <c r="J33" s="182">
        <v>56</v>
      </c>
      <c r="K33" s="182" t="s">
        <v>530</v>
      </c>
      <c r="L33" s="258"/>
      <c r="M33"/>
    </row>
    <row r="34" spans="1:13" s="1" customFormat="1" ht="46.5" customHeight="1">
      <c r="A34" s="231">
        <v>29</v>
      </c>
      <c r="B34" s="202" t="s">
        <v>4286</v>
      </c>
      <c r="C34" s="10" t="s">
        <v>180</v>
      </c>
      <c r="D34" s="190">
        <v>36</v>
      </c>
      <c r="E34" s="195">
        <v>15</v>
      </c>
      <c r="F34" s="196" t="s">
        <v>4200</v>
      </c>
      <c r="G34" s="203">
        <v>35000</v>
      </c>
      <c r="H34" s="203">
        <v>50000</v>
      </c>
      <c r="I34" s="182" t="s">
        <v>4287</v>
      </c>
      <c r="J34" s="182" t="s">
        <v>212</v>
      </c>
      <c r="K34" s="182" t="s">
        <v>4249</v>
      </c>
      <c r="L34" s="259" t="s">
        <v>4824</v>
      </c>
      <c r="M34"/>
    </row>
    <row r="35" spans="1:13" s="1" customFormat="1" ht="46.5" customHeight="1">
      <c r="A35" s="231">
        <v>30</v>
      </c>
      <c r="B35" s="202" t="s">
        <v>4288</v>
      </c>
      <c r="C35" s="10" t="s">
        <v>196</v>
      </c>
      <c r="D35" s="190">
        <v>33</v>
      </c>
      <c r="E35" s="195">
        <v>12</v>
      </c>
      <c r="F35" s="196" t="s">
        <v>4200</v>
      </c>
      <c r="G35" s="203">
        <v>35000</v>
      </c>
      <c r="H35" s="203">
        <v>45000</v>
      </c>
      <c r="I35" s="182" t="s">
        <v>4251</v>
      </c>
      <c r="J35" s="182">
        <v>56</v>
      </c>
      <c r="K35" s="182" t="s">
        <v>530</v>
      </c>
      <c r="L35" s="259" t="s">
        <v>4824</v>
      </c>
      <c r="M35"/>
    </row>
    <row r="36" spans="1:13" s="1" customFormat="1" ht="44.25" customHeight="1">
      <c r="A36" s="231">
        <v>31</v>
      </c>
      <c r="B36" s="194" t="s">
        <v>4289</v>
      </c>
      <c r="C36" s="10" t="s">
        <v>173</v>
      </c>
      <c r="D36" s="195">
        <v>17</v>
      </c>
      <c r="E36" s="195">
        <v>3</v>
      </c>
      <c r="F36" s="196"/>
      <c r="G36" s="394" t="s">
        <v>4924</v>
      </c>
      <c r="H36" s="394" t="s">
        <v>4924</v>
      </c>
      <c r="I36" s="193" t="s">
        <v>4263</v>
      </c>
      <c r="J36" s="195">
        <v>60</v>
      </c>
      <c r="K36" s="195" t="s">
        <v>530</v>
      </c>
      <c r="L36" s="259" t="s">
        <v>4825</v>
      </c>
      <c r="M36"/>
    </row>
    <row r="37" spans="1:13" s="1" customFormat="1" ht="36" customHeight="1">
      <c r="A37" s="231">
        <v>32</v>
      </c>
      <c r="B37" s="194" t="s">
        <v>4290</v>
      </c>
      <c r="C37" s="10" t="s">
        <v>174</v>
      </c>
      <c r="D37" s="195">
        <v>15</v>
      </c>
      <c r="E37" s="195">
        <v>4</v>
      </c>
      <c r="F37" s="196"/>
      <c r="G37" s="204">
        <v>30000</v>
      </c>
      <c r="H37" s="204">
        <v>30000</v>
      </c>
      <c r="I37" s="227" t="s">
        <v>4265</v>
      </c>
      <c r="J37" s="226">
        <v>70</v>
      </c>
      <c r="K37" s="182" t="s">
        <v>530</v>
      </c>
      <c r="L37" s="259" t="s">
        <v>4824</v>
      </c>
      <c r="M37"/>
    </row>
    <row r="38" spans="1:13" s="1" customFormat="1" ht="35.25" customHeight="1">
      <c r="A38" s="231">
        <v>33</v>
      </c>
      <c r="B38" s="194" t="s">
        <v>4291</v>
      </c>
      <c r="C38" s="10" t="s">
        <v>186</v>
      </c>
      <c r="D38" s="195">
        <v>12</v>
      </c>
      <c r="E38" s="195">
        <v>2</v>
      </c>
      <c r="F38" s="215"/>
      <c r="G38" s="394" t="s">
        <v>4850</v>
      </c>
      <c r="H38" s="394" t="s">
        <v>4850</v>
      </c>
      <c r="I38" s="218" t="s">
        <v>4292</v>
      </c>
      <c r="J38" s="195">
        <v>20</v>
      </c>
      <c r="K38" s="195" t="s">
        <v>530</v>
      </c>
      <c r="L38" s="259" t="s">
        <v>4824</v>
      </c>
      <c r="M38"/>
    </row>
    <row r="39" spans="1:13" s="1" customFormat="1" ht="28.5" customHeight="1">
      <c r="A39" s="231">
        <v>34</v>
      </c>
      <c r="B39" s="194" t="s">
        <v>4293</v>
      </c>
      <c r="C39" s="10" t="s">
        <v>4294</v>
      </c>
      <c r="D39" s="195">
        <v>24</v>
      </c>
      <c r="E39" s="195">
        <v>10</v>
      </c>
      <c r="F39" s="196" t="s">
        <v>4200</v>
      </c>
      <c r="G39" s="204">
        <v>26000</v>
      </c>
      <c r="H39" s="204">
        <v>30000</v>
      </c>
      <c r="I39" s="195"/>
      <c r="J39" s="195"/>
      <c r="K39" s="195"/>
      <c r="L39" s="259" t="s">
        <v>4824</v>
      </c>
      <c r="M39"/>
    </row>
    <row r="40" spans="1:13" s="1" customFormat="1" ht="46.5" customHeight="1">
      <c r="A40" s="231">
        <v>35</v>
      </c>
      <c r="B40" s="202" t="s">
        <v>4295</v>
      </c>
      <c r="C40" s="10" t="s">
        <v>199</v>
      </c>
      <c r="D40" s="190">
        <v>35</v>
      </c>
      <c r="E40" s="195">
        <v>30</v>
      </c>
      <c r="F40" s="196" t="s">
        <v>4200</v>
      </c>
      <c r="G40" s="204">
        <v>80000</v>
      </c>
      <c r="H40" s="204">
        <v>100000</v>
      </c>
      <c r="I40" s="182" t="s">
        <v>4296</v>
      </c>
      <c r="J40" s="182" t="s">
        <v>212</v>
      </c>
      <c r="K40" s="182" t="s">
        <v>4249</v>
      </c>
      <c r="L40" s="259" t="s">
        <v>4824</v>
      </c>
      <c r="M40"/>
    </row>
    <row r="41" spans="1:13" s="1" customFormat="1" ht="34.5" customHeight="1">
      <c r="A41" s="231">
        <v>36</v>
      </c>
      <c r="B41" s="194" t="s">
        <v>4297</v>
      </c>
      <c r="C41" s="10" t="s">
        <v>4298</v>
      </c>
      <c r="D41" s="195">
        <v>6</v>
      </c>
      <c r="E41" s="195">
        <v>2</v>
      </c>
      <c r="F41" s="214"/>
      <c r="G41" s="394" t="s">
        <v>4850</v>
      </c>
      <c r="H41" s="394" t="s">
        <v>4850</v>
      </c>
      <c r="I41" s="193" t="s">
        <v>4263</v>
      </c>
      <c r="J41" s="195">
        <v>60</v>
      </c>
      <c r="K41" s="195" t="s">
        <v>530</v>
      </c>
      <c r="L41" s="259" t="s">
        <v>4824</v>
      </c>
      <c r="M41"/>
    </row>
    <row r="42" spans="1:13" s="1" customFormat="1" ht="32.25" customHeight="1">
      <c r="A42" s="231">
        <v>37</v>
      </c>
      <c r="B42" s="194" t="s">
        <v>4299</v>
      </c>
      <c r="C42" s="23" t="s">
        <v>202</v>
      </c>
      <c r="D42" s="195">
        <v>14</v>
      </c>
      <c r="E42" s="195">
        <v>5</v>
      </c>
      <c r="F42" s="214"/>
      <c r="G42" s="204">
        <v>20000</v>
      </c>
      <c r="H42" s="204">
        <v>25000</v>
      </c>
      <c r="I42" s="182" t="s">
        <v>4251</v>
      </c>
      <c r="J42" s="182">
        <v>56</v>
      </c>
      <c r="K42" s="182" t="s">
        <v>530</v>
      </c>
      <c r="L42" s="259" t="s">
        <v>4824</v>
      </c>
      <c r="M42"/>
    </row>
    <row r="43" spans="1:13" s="1" customFormat="1" ht="35.25" customHeight="1">
      <c r="A43" s="231">
        <v>38</v>
      </c>
      <c r="B43" s="194" t="s">
        <v>4300</v>
      </c>
      <c r="C43" s="10" t="s">
        <v>4301</v>
      </c>
      <c r="D43" s="195">
        <v>10</v>
      </c>
      <c r="E43" s="195">
        <v>2</v>
      </c>
      <c r="F43" s="214"/>
      <c r="G43" s="204">
        <v>25000</v>
      </c>
      <c r="H43" s="204">
        <v>30000</v>
      </c>
      <c r="I43" s="193" t="s">
        <v>4263</v>
      </c>
      <c r="J43" s="195">
        <v>60</v>
      </c>
      <c r="K43" s="195" t="s">
        <v>530</v>
      </c>
      <c r="L43" s="259" t="s">
        <v>4824</v>
      </c>
      <c r="M43"/>
    </row>
    <row r="44" spans="1:13" s="1" customFormat="1" ht="27.75" customHeight="1">
      <c r="A44" s="231">
        <v>39</v>
      </c>
      <c r="B44" s="194" t="s">
        <v>4302</v>
      </c>
      <c r="C44" s="10" t="s">
        <v>4303</v>
      </c>
      <c r="D44" s="195">
        <v>20</v>
      </c>
      <c r="E44" s="195">
        <v>3</v>
      </c>
      <c r="F44" s="215"/>
      <c r="G44" s="204">
        <v>30000</v>
      </c>
      <c r="H44" s="204">
        <v>35000</v>
      </c>
      <c r="I44" s="227"/>
      <c r="J44" s="226"/>
      <c r="K44" s="182"/>
      <c r="L44" s="259" t="s">
        <v>4824</v>
      </c>
    </row>
    <row r="45" spans="1:13" s="1" customFormat="1" ht="46.5" customHeight="1">
      <c r="A45" s="231">
        <v>40</v>
      </c>
      <c r="B45" s="194" t="s">
        <v>4304</v>
      </c>
      <c r="C45" s="10" t="s">
        <v>203</v>
      </c>
      <c r="D45" s="195">
        <v>13</v>
      </c>
      <c r="E45" s="195">
        <v>2</v>
      </c>
      <c r="F45" s="214"/>
      <c r="G45" s="204">
        <v>35000</v>
      </c>
      <c r="H45" s="204">
        <v>35000</v>
      </c>
      <c r="I45" s="193" t="s">
        <v>4263</v>
      </c>
      <c r="J45" s="195">
        <v>60</v>
      </c>
      <c r="K45" s="195" t="s">
        <v>530</v>
      </c>
      <c r="L45" s="259" t="s">
        <v>4824</v>
      </c>
    </row>
    <row r="46" spans="1:13" s="1" customFormat="1" ht="46.5" customHeight="1">
      <c r="A46" s="231">
        <v>41</v>
      </c>
      <c r="B46" s="194" t="s">
        <v>4305</v>
      </c>
      <c r="C46" s="10" t="s">
        <v>4306</v>
      </c>
      <c r="D46" s="195">
        <v>14</v>
      </c>
      <c r="E46" s="195">
        <v>6</v>
      </c>
      <c r="F46" s="214"/>
      <c r="G46" s="204">
        <v>30000</v>
      </c>
      <c r="H46" s="204">
        <v>30000</v>
      </c>
      <c r="I46" s="193" t="s">
        <v>4263</v>
      </c>
      <c r="J46" s="195">
        <v>60</v>
      </c>
      <c r="K46" s="195" t="s">
        <v>530</v>
      </c>
      <c r="L46" s="259" t="s">
        <v>4824</v>
      </c>
    </row>
    <row r="47" spans="1:13" s="1" customFormat="1" ht="46.5" customHeight="1">
      <c r="A47" s="231">
        <v>42</v>
      </c>
      <c r="B47" s="194" t="s">
        <v>4307</v>
      </c>
      <c r="C47" s="10" t="s">
        <v>4308</v>
      </c>
      <c r="D47" s="195">
        <v>11</v>
      </c>
      <c r="E47" s="195">
        <v>4</v>
      </c>
      <c r="F47" s="214"/>
      <c r="G47" s="204">
        <v>30000</v>
      </c>
      <c r="H47" s="204">
        <v>30000</v>
      </c>
      <c r="I47" s="193" t="s">
        <v>4263</v>
      </c>
      <c r="J47" s="195">
        <v>60</v>
      </c>
      <c r="K47" s="195" t="s">
        <v>530</v>
      </c>
      <c r="L47" s="259" t="s">
        <v>4824</v>
      </c>
    </row>
    <row r="48" spans="1:13" s="1" customFormat="1" ht="46.5" customHeight="1">
      <c r="A48" s="231">
        <v>43</v>
      </c>
      <c r="B48" s="202" t="s">
        <v>4309</v>
      </c>
      <c r="C48" s="10" t="s">
        <v>169</v>
      </c>
      <c r="D48" s="190">
        <v>35</v>
      </c>
      <c r="E48" s="195">
        <v>33</v>
      </c>
      <c r="F48" s="196" t="s">
        <v>4200</v>
      </c>
      <c r="G48" s="394" t="s">
        <v>4851</v>
      </c>
      <c r="H48" s="394" t="s">
        <v>4846</v>
      </c>
      <c r="I48" s="182" t="s">
        <v>4287</v>
      </c>
      <c r="J48" s="182" t="s">
        <v>212</v>
      </c>
      <c r="K48" s="182" t="s">
        <v>4249</v>
      </c>
      <c r="L48" s="256"/>
    </row>
    <row r="49" spans="1:12" s="1" customFormat="1" ht="46.5" customHeight="1">
      <c r="A49" s="231">
        <v>44</v>
      </c>
      <c r="B49" s="12" t="s">
        <v>4310</v>
      </c>
      <c r="C49" s="10" t="s">
        <v>190</v>
      </c>
      <c r="D49" s="190">
        <v>39</v>
      </c>
      <c r="E49" s="190">
        <v>26</v>
      </c>
      <c r="F49" s="196" t="s">
        <v>4200</v>
      </c>
      <c r="G49" s="204">
        <v>45000</v>
      </c>
      <c r="H49" s="204">
        <v>60000</v>
      </c>
      <c r="I49" s="182" t="s">
        <v>4287</v>
      </c>
      <c r="J49" s="182" t="s">
        <v>212</v>
      </c>
      <c r="K49" s="182" t="s">
        <v>4249</v>
      </c>
      <c r="L49" s="259" t="s">
        <v>4824</v>
      </c>
    </row>
    <row r="50" spans="1:12" s="1" customFormat="1" ht="46.5" customHeight="1">
      <c r="A50" s="231">
        <v>45</v>
      </c>
      <c r="B50" s="202" t="s">
        <v>4311</v>
      </c>
      <c r="C50" s="10" t="s">
        <v>179</v>
      </c>
      <c r="D50" s="190">
        <v>35</v>
      </c>
      <c r="E50" s="195">
        <v>30</v>
      </c>
      <c r="F50" s="196" t="s">
        <v>4200</v>
      </c>
      <c r="G50" s="204">
        <v>70000</v>
      </c>
      <c r="H50" s="204">
        <v>100000</v>
      </c>
      <c r="I50" s="182" t="s">
        <v>4287</v>
      </c>
      <c r="J50" s="182" t="s">
        <v>212</v>
      </c>
      <c r="K50" s="182" t="s">
        <v>4249</v>
      </c>
      <c r="L50" s="258"/>
    </row>
    <row r="51" spans="1:12" s="1" customFormat="1" ht="46.5" customHeight="1">
      <c r="A51" s="231">
        <v>46</v>
      </c>
      <c r="B51" s="194" t="s">
        <v>4312</v>
      </c>
      <c r="C51" s="10" t="s">
        <v>4313</v>
      </c>
      <c r="D51" s="195">
        <v>12</v>
      </c>
      <c r="E51" s="195">
        <v>3</v>
      </c>
      <c r="F51" s="196"/>
      <c r="G51" s="204">
        <v>25000</v>
      </c>
      <c r="H51" s="204">
        <v>25000</v>
      </c>
      <c r="I51" s="193" t="s">
        <v>4263</v>
      </c>
      <c r="J51" s="195">
        <v>60</v>
      </c>
      <c r="K51" s="195" t="s">
        <v>530</v>
      </c>
      <c r="L51" s="259" t="s">
        <v>4824</v>
      </c>
    </row>
    <row r="52" spans="1:12" s="1" customFormat="1" ht="46.5" customHeight="1">
      <c r="A52" s="231">
        <v>47</v>
      </c>
      <c r="B52" s="194" t="s">
        <v>4314</v>
      </c>
      <c r="C52" s="10" t="s">
        <v>175</v>
      </c>
      <c r="D52" s="195">
        <v>23</v>
      </c>
      <c r="E52" s="195">
        <v>10</v>
      </c>
      <c r="F52" s="196" t="s">
        <v>4200</v>
      </c>
      <c r="G52" s="394" t="s">
        <v>4852</v>
      </c>
      <c r="H52" s="394" t="s">
        <v>4853</v>
      </c>
      <c r="I52" s="182" t="s">
        <v>4251</v>
      </c>
      <c r="J52" s="182">
        <v>56</v>
      </c>
      <c r="K52" s="182" t="s">
        <v>530</v>
      </c>
      <c r="L52" s="259" t="s">
        <v>4824</v>
      </c>
    </row>
    <row r="53" spans="1:12" s="1" customFormat="1" ht="46.5" customHeight="1">
      <c r="A53" s="231">
        <v>48</v>
      </c>
      <c r="B53" s="209" t="s">
        <v>4315</v>
      </c>
      <c r="C53" s="13" t="s">
        <v>209</v>
      </c>
      <c r="D53" s="217">
        <v>30</v>
      </c>
      <c r="E53" s="210">
        <v>25</v>
      </c>
      <c r="F53" s="196" t="s">
        <v>4200</v>
      </c>
      <c r="G53" s="212">
        <v>70000</v>
      </c>
      <c r="H53" s="212">
        <v>100000</v>
      </c>
      <c r="I53" s="213" t="s">
        <v>4248</v>
      </c>
      <c r="J53" s="213" t="s">
        <v>4316</v>
      </c>
      <c r="K53" s="213" t="s">
        <v>4249</v>
      </c>
      <c r="L53" s="259" t="s">
        <v>4824</v>
      </c>
    </row>
    <row r="54" spans="1:12" s="1" customFormat="1" ht="46.5" customHeight="1">
      <c r="A54" s="231">
        <v>49</v>
      </c>
      <c r="B54" s="194" t="s">
        <v>4317</v>
      </c>
      <c r="C54" s="10" t="s">
        <v>4318</v>
      </c>
      <c r="D54" s="195">
        <v>13</v>
      </c>
      <c r="E54" s="195">
        <v>3</v>
      </c>
      <c r="F54" s="214"/>
      <c r="G54" s="204">
        <v>80000</v>
      </c>
      <c r="H54" s="204">
        <v>90000</v>
      </c>
      <c r="I54" s="182" t="s">
        <v>4251</v>
      </c>
      <c r="J54" s="182">
        <v>56</v>
      </c>
      <c r="K54" s="182" t="s">
        <v>530</v>
      </c>
      <c r="L54" s="259" t="s">
        <v>4824</v>
      </c>
    </row>
    <row r="55" spans="1:12" s="1" customFormat="1" ht="46.5" customHeight="1">
      <c r="A55" s="231">
        <v>50</v>
      </c>
      <c r="B55" s="202" t="s">
        <v>4319</v>
      </c>
      <c r="C55" s="10" t="s">
        <v>183</v>
      </c>
      <c r="D55" s="190">
        <v>35</v>
      </c>
      <c r="E55" s="190">
        <v>20</v>
      </c>
      <c r="F55" s="196" t="s">
        <v>4200</v>
      </c>
      <c r="G55" s="204">
        <v>60000</v>
      </c>
      <c r="H55" s="204">
        <v>70000</v>
      </c>
      <c r="I55" s="227" t="s">
        <v>4320</v>
      </c>
      <c r="J55" s="226">
        <v>50</v>
      </c>
      <c r="K55" s="11" t="s">
        <v>530</v>
      </c>
      <c r="L55" s="258"/>
    </row>
    <row r="56" spans="1:12" s="1" customFormat="1" ht="46.5" customHeight="1">
      <c r="A56" s="231">
        <v>51</v>
      </c>
      <c r="B56" s="202" t="s">
        <v>4321</v>
      </c>
      <c r="C56" s="10" t="s">
        <v>181</v>
      </c>
      <c r="D56" s="190">
        <v>45</v>
      </c>
      <c r="E56" s="195">
        <v>20</v>
      </c>
      <c r="F56" s="196" t="s">
        <v>4200</v>
      </c>
      <c r="G56" s="204">
        <v>50000</v>
      </c>
      <c r="H56" s="204">
        <v>60000</v>
      </c>
      <c r="I56" s="227" t="s">
        <v>4320</v>
      </c>
      <c r="J56" s="226">
        <v>50</v>
      </c>
      <c r="K56" s="11" t="s">
        <v>530</v>
      </c>
      <c r="L56" s="259" t="s">
        <v>4824</v>
      </c>
    </row>
    <row r="57" spans="1:12" s="1" customFormat="1" ht="46.5" customHeight="1">
      <c r="A57" s="231">
        <v>52</v>
      </c>
      <c r="B57" s="202" t="s">
        <v>4322</v>
      </c>
      <c r="C57" s="10" t="s">
        <v>184</v>
      </c>
      <c r="D57" s="190">
        <v>44</v>
      </c>
      <c r="E57" s="195">
        <v>10</v>
      </c>
      <c r="F57" s="196" t="s">
        <v>4200</v>
      </c>
      <c r="G57" s="204">
        <v>60000</v>
      </c>
      <c r="H57" s="204">
        <v>60000</v>
      </c>
      <c r="I57" s="182" t="s">
        <v>4287</v>
      </c>
      <c r="J57" s="182" t="s">
        <v>212</v>
      </c>
      <c r="K57" s="182" t="s">
        <v>4249</v>
      </c>
      <c r="L57" s="259" t="s">
        <v>4824</v>
      </c>
    </row>
    <row r="58" spans="1:12" s="1" customFormat="1" ht="46.5" customHeight="1">
      <c r="A58" s="231">
        <v>53</v>
      </c>
      <c r="B58" s="194" t="s">
        <v>4323</v>
      </c>
      <c r="C58" s="10" t="s">
        <v>205</v>
      </c>
      <c r="D58" s="195">
        <v>16</v>
      </c>
      <c r="E58" s="195">
        <v>5</v>
      </c>
      <c r="F58" s="214"/>
      <c r="G58" s="204">
        <v>50000</v>
      </c>
      <c r="H58" s="204">
        <v>65000</v>
      </c>
      <c r="I58" s="182" t="s">
        <v>4296</v>
      </c>
      <c r="J58" s="182" t="s">
        <v>212</v>
      </c>
      <c r="K58" s="182" t="s">
        <v>4249</v>
      </c>
      <c r="L58" s="259" t="s">
        <v>4824</v>
      </c>
    </row>
    <row r="59" spans="1:12" s="1" customFormat="1" ht="46.5" customHeight="1">
      <c r="A59" s="231">
        <v>54</v>
      </c>
      <c r="B59" s="202" t="s">
        <v>4324</v>
      </c>
      <c r="C59" s="10" t="s">
        <v>178</v>
      </c>
      <c r="D59" s="190">
        <v>35</v>
      </c>
      <c r="E59" s="195">
        <v>15</v>
      </c>
      <c r="F59" s="196" t="s">
        <v>4200</v>
      </c>
      <c r="G59" s="204">
        <v>40000</v>
      </c>
      <c r="H59" s="204">
        <v>60000</v>
      </c>
      <c r="I59" s="182" t="s">
        <v>4287</v>
      </c>
      <c r="J59" s="182" t="s">
        <v>212</v>
      </c>
      <c r="K59" s="182" t="s">
        <v>4249</v>
      </c>
      <c r="L59" s="259"/>
    </row>
    <row r="60" spans="1:12" s="1" customFormat="1" ht="46.5" customHeight="1">
      <c r="A60" s="231">
        <v>55</v>
      </c>
      <c r="B60" s="202" t="s">
        <v>4325</v>
      </c>
      <c r="C60" s="10" t="s">
        <v>171</v>
      </c>
      <c r="D60" s="190">
        <v>42</v>
      </c>
      <c r="E60" s="195">
        <v>24</v>
      </c>
      <c r="F60" s="196" t="s">
        <v>4200</v>
      </c>
      <c r="G60" s="203">
        <v>70000</v>
      </c>
      <c r="H60" s="203">
        <v>80000</v>
      </c>
      <c r="I60" s="227" t="s">
        <v>4320</v>
      </c>
      <c r="J60" s="226">
        <v>50</v>
      </c>
      <c r="K60" s="11" t="s">
        <v>530</v>
      </c>
      <c r="L60" s="259"/>
    </row>
    <row r="61" spans="1:12" s="1" customFormat="1" ht="46.5" customHeight="1">
      <c r="A61" s="231">
        <v>56</v>
      </c>
      <c r="B61" s="202" t="s">
        <v>4326</v>
      </c>
      <c r="C61" s="10" t="s">
        <v>172</v>
      </c>
      <c r="D61" s="190">
        <v>40</v>
      </c>
      <c r="E61" s="195">
        <v>30</v>
      </c>
      <c r="F61" s="196" t="s">
        <v>4200</v>
      </c>
      <c r="G61" s="204">
        <v>40000</v>
      </c>
      <c r="H61" s="204">
        <v>65000</v>
      </c>
      <c r="I61" s="182" t="s">
        <v>4248</v>
      </c>
      <c r="J61" s="182" t="s">
        <v>212</v>
      </c>
      <c r="K61" s="182" t="s">
        <v>4249</v>
      </c>
      <c r="L61" s="259"/>
    </row>
    <row r="62" spans="1:12" s="1" customFormat="1" ht="46.5" customHeight="1">
      <c r="A62" s="231">
        <v>57</v>
      </c>
      <c r="B62" s="202" t="s">
        <v>4327</v>
      </c>
      <c r="C62" s="10" t="s">
        <v>170</v>
      </c>
      <c r="D62" s="190">
        <v>35</v>
      </c>
      <c r="E62" s="195">
        <v>20</v>
      </c>
      <c r="F62" s="196" t="s">
        <v>4200</v>
      </c>
      <c r="G62" s="394" t="s">
        <v>4851</v>
      </c>
      <c r="H62" s="394" t="s">
        <v>4854</v>
      </c>
      <c r="I62" s="182" t="s">
        <v>4248</v>
      </c>
      <c r="J62" s="182" t="s">
        <v>212</v>
      </c>
      <c r="K62" s="182" t="s">
        <v>4249</v>
      </c>
      <c r="L62" s="258"/>
    </row>
    <row r="63" spans="1:12" s="1" customFormat="1" ht="46.5" customHeight="1">
      <c r="A63" s="231">
        <v>58</v>
      </c>
      <c r="B63" s="202" t="s">
        <v>4328</v>
      </c>
      <c r="C63" s="10" t="s">
        <v>4329</v>
      </c>
      <c r="D63" s="190">
        <v>33</v>
      </c>
      <c r="E63" s="195">
        <v>33</v>
      </c>
      <c r="F63" s="196" t="s">
        <v>4200</v>
      </c>
      <c r="G63" s="204">
        <v>40000</v>
      </c>
      <c r="H63" s="204">
        <v>50000</v>
      </c>
      <c r="I63" s="182" t="s">
        <v>4248</v>
      </c>
      <c r="J63" s="182" t="s">
        <v>212</v>
      </c>
      <c r="K63" s="182" t="s">
        <v>4249</v>
      </c>
      <c r="L63" s="259" t="s">
        <v>4824</v>
      </c>
    </row>
    <row r="64" spans="1:12" s="1" customFormat="1" ht="46.5" customHeight="1">
      <c r="A64" s="231">
        <v>59</v>
      </c>
      <c r="B64" s="202" t="s">
        <v>4330</v>
      </c>
      <c r="C64" s="10" t="s">
        <v>4331</v>
      </c>
      <c r="D64" s="190">
        <v>21</v>
      </c>
      <c r="E64" s="195">
        <v>5</v>
      </c>
      <c r="F64" s="196" t="s">
        <v>4200</v>
      </c>
      <c r="G64" s="204">
        <v>55000</v>
      </c>
      <c r="H64" s="204">
        <v>55000</v>
      </c>
      <c r="I64" s="182" t="s">
        <v>4287</v>
      </c>
      <c r="J64" s="182" t="s">
        <v>212</v>
      </c>
      <c r="K64" s="182" t="s">
        <v>4249</v>
      </c>
      <c r="L64" s="259" t="s">
        <v>4824</v>
      </c>
    </row>
    <row r="65" spans="1:12" s="1" customFormat="1" ht="46.5" customHeight="1">
      <c r="A65" s="231">
        <v>60</v>
      </c>
      <c r="B65" s="202" t="s">
        <v>4332</v>
      </c>
      <c r="C65" s="10" t="s">
        <v>4329</v>
      </c>
      <c r="D65" s="190">
        <v>14</v>
      </c>
      <c r="E65" s="195">
        <v>3</v>
      </c>
      <c r="F65" s="196"/>
      <c r="G65" s="204">
        <v>45000</v>
      </c>
      <c r="H65" s="204">
        <v>45000</v>
      </c>
      <c r="I65" s="182" t="s">
        <v>4251</v>
      </c>
      <c r="J65" s="182">
        <v>56</v>
      </c>
      <c r="K65" s="182" t="s">
        <v>530</v>
      </c>
      <c r="L65" s="259" t="s">
        <v>4824</v>
      </c>
    </row>
    <row r="66" spans="1:12" s="1" customFormat="1" ht="46.5" customHeight="1" thickBot="1">
      <c r="A66" s="233">
        <v>61</v>
      </c>
      <c r="B66" s="260" t="s">
        <v>4333</v>
      </c>
      <c r="C66" s="241" t="s">
        <v>4334</v>
      </c>
      <c r="D66" s="254">
        <v>67</v>
      </c>
      <c r="E66" s="261">
        <v>40</v>
      </c>
      <c r="F66" s="262" t="s">
        <v>4200</v>
      </c>
      <c r="G66" s="392" t="s">
        <v>4846</v>
      </c>
      <c r="H66" s="392" t="s">
        <v>4847</v>
      </c>
      <c r="I66" s="252" t="s">
        <v>4248</v>
      </c>
      <c r="J66" s="252" t="s">
        <v>212</v>
      </c>
      <c r="K66" s="252" t="s">
        <v>4249</v>
      </c>
      <c r="L66" s="343" t="s">
        <v>4824</v>
      </c>
    </row>
    <row r="67" spans="1:12" ht="46.5" customHeight="1"/>
  </sheetData>
  <mergeCells count="9">
    <mergeCell ref="L3:L4"/>
    <mergeCell ref="A1:L1"/>
    <mergeCell ref="I3:K3"/>
    <mergeCell ref="A3:A4"/>
    <mergeCell ref="B3:B4"/>
    <mergeCell ref="C3:C4"/>
    <mergeCell ref="E3:E4"/>
    <mergeCell ref="F3:F4"/>
    <mergeCell ref="G3:H3"/>
  </mergeCells>
  <phoneticPr fontId="2" type="noConversion"/>
  <pageMargins left="0.25" right="0.25" top="0.75" bottom="0.75" header="0.3" footer="0.3"/>
  <pageSetup paperSize="9" scale="9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6" sqref="B6"/>
    </sheetView>
  </sheetViews>
  <sheetFormatPr defaultRowHeight="13.5"/>
  <cols>
    <col min="1" max="1" width="5.109375" customWidth="1"/>
    <col min="2" max="2" width="12.109375" customWidth="1"/>
    <col min="3" max="3" width="25.109375" customWidth="1"/>
    <col min="9" max="9" width="11.88671875" customWidth="1"/>
    <col min="12" max="12" width="16" customWidth="1"/>
  </cols>
  <sheetData>
    <row r="1" spans="1:12" ht="40.5" customHeight="1">
      <c r="A1" s="399" t="s">
        <v>4657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</row>
    <row r="2" spans="1:12" ht="14.25" thickBot="1"/>
    <row r="3" spans="1:12" s="1" customFormat="1" ht="24" customHeight="1">
      <c r="A3" s="400" t="s">
        <v>0</v>
      </c>
      <c r="B3" s="402" t="s">
        <v>1</v>
      </c>
      <c r="C3" s="404" t="s">
        <v>2</v>
      </c>
      <c r="D3" s="326" t="s">
        <v>3</v>
      </c>
      <c r="E3" s="402" t="s">
        <v>27</v>
      </c>
      <c r="F3" s="402" t="s">
        <v>33</v>
      </c>
      <c r="G3" s="404" t="s">
        <v>4</v>
      </c>
      <c r="H3" s="404"/>
      <c r="I3" s="404" t="s">
        <v>5</v>
      </c>
      <c r="J3" s="404"/>
      <c r="K3" s="404"/>
      <c r="L3" s="412" t="s">
        <v>4822</v>
      </c>
    </row>
    <row r="4" spans="1:12" s="1" customFormat="1" ht="24">
      <c r="A4" s="401"/>
      <c r="B4" s="403"/>
      <c r="C4" s="403"/>
      <c r="D4" s="294" t="s">
        <v>26</v>
      </c>
      <c r="E4" s="403"/>
      <c r="F4" s="403"/>
      <c r="G4" s="325" t="s">
        <v>10</v>
      </c>
      <c r="H4" s="325" t="s">
        <v>11</v>
      </c>
      <c r="I4" s="276" t="s">
        <v>28</v>
      </c>
      <c r="J4" s="278" t="s">
        <v>6</v>
      </c>
      <c r="K4" s="278" t="s">
        <v>7</v>
      </c>
      <c r="L4" s="413"/>
    </row>
    <row r="5" spans="1:12" s="1" customFormat="1" ht="29.25" customHeight="1">
      <c r="A5" s="327"/>
      <c r="B5" s="324"/>
      <c r="C5" s="324"/>
      <c r="D5" s="2"/>
      <c r="E5" s="2"/>
      <c r="F5" s="328"/>
      <c r="G5" s="328"/>
      <c r="H5" s="328"/>
      <c r="I5" s="2"/>
      <c r="J5" s="3"/>
      <c r="K5" s="3"/>
      <c r="L5" s="229"/>
    </row>
    <row r="6" spans="1:12" s="1" customFormat="1" ht="37.5" customHeight="1">
      <c r="A6" s="231">
        <v>1</v>
      </c>
      <c r="B6" s="39" t="s">
        <v>658</v>
      </c>
      <c r="C6" s="40" t="s">
        <v>216</v>
      </c>
      <c r="D6" s="41">
        <v>40</v>
      </c>
      <c r="E6" s="43">
        <v>16</v>
      </c>
      <c r="F6" s="42" t="s">
        <v>659</v>
      </c>
      <c r="G6" s="44">
        <v>50000</v>
      </c>
      <c r="H6" s="44">
        <v>60000</v>
      </c>
      <c r="I6" s="45" t="s">
        <v>660</v>
      </c>
      <c r="J6" s="43">
        <v>15</v>
      </c>
      <c r="K6" s="43" t="s">
        <v>661</v>
      </c>
      <c r="L6" s="344"/>
    </row>
    <row r="7" spans="1:12" s="1" customFormat="1" ht="37.5" customHeight="1">
      <c r="A7" s="231">
        <v>2</v>
      </c>
      <c r="B7" s="46" t="s">
        <v>662</v>
      </c>
      <c r="C7" s="40" t="s">
        <v>663</v>
      </c>
      <c r="D7" s="41">
        <v>35</v>
      </c>
      <c r="E7" s="43">
        <v>30</v>
      </c>
      <c r="F7" s="42" t="s">
        <v>659</v>
      </c>
      <c r="G7" s="44">
        <v>50000</v>
      </c>
      <c r="H7" s="44">
        <v>60000</v>
      </c>
      <c r="I7" s="45" t="s">
        <v>664</v>
      </c>
      <c r="J7" s="43">
        <v>15</v>
      </c>
      <c r="K7" s="43" t="s">
        <v>661</v>
      </c>
      <c r="L7" s="344"/>
    </row>
    <row r="8" spans="1:12" s="1" customFormat="1" ht="30" customHeight="1">
      <c r="A8" s="231">
        <v>3</v>
      </c>
      <c r="B8" s="46" t="s">
        <v>665</v>
      </c>
      <c r="C8" s="40" t="s">
        <v>217</v>
      </c>
      <c r="D8" s="41">
        <v>40</v>
      </c>
      <c r="E8" s="43">
        <v>28</v>
      </c>
      <c r="F8" s="42" t="s">
        <v>659</v>
      </c>
      <c r="G8" s="346" t="s">
        <v>4826</v>
      </c>
      <c r="H8" s="346" t="s">
        <v>4827</v>
      </c>
      <c r="I8" s="45" t="s">
        <v>666</v>
      </c>
      <c r="J8" s="43">
        <v>10</v>
      </c>
      <c r="K8" s="43" t="s">
        <v>661</v>
      </c>
      <c r="L8" s="339"/>
    </row>
    <row r="9" spans="1:12" s="1" customFormat="1" ht="30" customHeight="1">
      <c r="A9" s="231">
        <v>4</v>
      </c>
      <c r="B9" s="46" t="s">
        <v>667</v>
      </c>
      <c r="C9" s="40" t="s">
        <v>247</v>
      </c>
      <c r="D9" s="41">
        <v>31</v>
      </c>
      <c r="E9" s="43">
        <v>11</v>
      </c>
      <c r="F9" s="42" t="s">
        <v>659</v>
      </c>
      <c r="G9" s="44">
        <v>30000</v>
      </c>
      <c r="H9" s="44">
        <v>30000</v>
      </c>
      <c r="I9" s="45" t="s">
        <v>666</v>
      </c>
      <c r="J9" s="43">
        <v>10</v>
      </c>
      <c r="K9" s="43" t="s">
        <v>661</v>
      </c>
      <c r="L9" s="232" t="s">
        <v>4830</v>
      </c>
    </row>
    <row r="10" spans="1:12" s="1" customFormat="1" ht="30" customHeight="1">
      <c r="A10" s="231">
        <v>5</v>
      </c>
      <c r="B10" s="46" t="s">
        <v>668</v>
      </c>
      <c r="C10" s="40" t="s">
        <v>248</v>
      </c>
      <c r="D10" s="41">
        <v>32</v>
      </c>
      <c r="E10" s="43">
        <v>17</v>
      </c>
      <c r="F10" s="42" t="s">
        <v>659</v>
      </c>
      <c r="G10" s="44">
        <v>50000</v>
      </c>
      <c r="H10" s="44">
        <v>60000</v>
      </c>
      <c r="I10" s="45" t="s">
        <v>669</v>
      </c>
      <c r="J10" s="43">
        <v>15</v>
      </c>
      <c r="K10" s="43" t="s">
        <v>661</v>
      </c>
      <c r="L10" s="232"/>
    </row>
    <row r="11" spans="1:12" s="1" customFormat="1" ht="30" customHeight="1">
      <c r="A11" s="231">
        <v>6</v>
      </c>
      <c r="B11" s="46" t="s">
        <v>670</v>
      </c>
      <c r="C11" s="40" t="s">
        <v>249</v>
      </c>
      <c r="D11" s="41">
        <v>23</v>
      </c>
      <c r="E11" s="43">
        <v>12</v>
      </c>
      <c r="F11" s="42" t="s">
        <v>659</v>
      </c>
      <c r="G11" s="44">
        <v>30000</v>
      </c>
      <c r="H11" s="44">
        <v>30000</v>
      </c>
      <c r="I11" s="45" t="s">
        <v>671</v>
      </c>
      <c r="J11" s="43">
        <v>10</v>
      </c>
      <c r="K11" s="43" t="s">
        <v>661</v>
      </c>
      <c r="L11" s="247" t="s">
        <v>4831</v>
      </c>
    </row>
    <row r="12" spans="1:12" s="1" customFormat="1" ht="30" customHeight="1">
      <c r="A12" s="231">
        <v>7</v>
      </c>
      <c r="B12" s="46" t="s">
        <v>672</v>
      </c>
      <c r="C12" s="40" t="s">
        <v>673</v>
      </c>
      <c r="D12" s="41">
        <v>17</v>
      </c>
      <c r="E12" s="43">
        <v>8</v>
      </c>
      <c r="F12" s="42" t="s">
        <v>529</v>
      </c>
      <c r="G12" s="44">
        <v>60000</v>
      </c>
      <c r="H12" s="44">
        <v>70000</v>
      </c>
      <c r="I12" s="45" t="s">
        <v>674</v>
      </c>
      <c r="J12" s="43">
        <v>30</v>
      </c>
      <c r="K12" s="43" t="s">
        <v>661</v>
      </c>
      <c r="L12" s="232"/>
    </row>
    <row r="13" spans="1:12" s="1" customFormat="1" ht="30" customHeight="1">
      <c r="A13" s="231">
        <v>8</v>
      </c>
      <c r="B13" s="46" t="s">
        <v>675</v>
      </c>
      <c r="C13" s="40" t="s">
        <v>218</v>
      </c>
      <c r="D13" s="41">
        <v>31</v>
      </c>
      <c r="E13" s="43">
        <v>15</v>
      </c>
      <c r="F13" s="42" t="s">
        <v>659</v>
      </c>
      <c r="G13" s="44">
        <v>70000</v>
      </c>
      <c r="H13" s="44">
        <v>90000</v>
      </c>
      <c r="I13" s="45" t="s">
        <v>676</v>
      </c>
      <c r="J13" s="43" t="s">
        <v>677</v>
      </c>
      <c r="K13" s="43" t="s">
        <v>661</v>
      </c>
      <c r="L13" s="232"/>
    </row>
    <row r="14" spans="1:12" s="1" customFormat="1" ht="30" customHeight="1">
      <c r="A14" s="231">
        <v>9</v>
      </c>
      <c r="B14" s="46" t="s">
        <v>678</v>
      </c>
      <c r="C14" s="40" t="s">
        <v>219</v>
      </c>
      <c r="D14" s="41">
        <v>33</v>
      </c>
      <c r="E14" s="43">
        <v>12</v>
      </c>
      <c r="F14" s="42" t="s">
        <v>659</v>
      </c>
      <c r="G14" s="44">
        <v>60000</v>
      </c>
      <c r="H14" s="44">
        <v>60000</v>
      </c>
      <c r="I14" s="45" t="s">
        <v>679</v>
      </c>
      <c r="J14" s="43" t="s">
        <v>677</v>
      </c>
      <c r="K14" s="43" t="s">
        <v>661</v>
      </c>
      <c r="L14" s="232"/>
    </row>
    <row r="15" spans="1:12" s="1" customFormat="1" ht="30" customHeight="1">
      <c r="A15" s="231">
        <v>10</v>
      </c>
      <c r="B15" s="46" t="s">
        <v>680</v>
      </c>
      <c r="C15" s="40" t="s">
        <v>220</v>
      </c>
      <c r="D15" s="41">
        <v>21</v>
      </c>
      <c r="E15" s="43">
        <v>3</v>
      </c>
      <c r="F15" s="42" t="s">
        <v>659</v>
      </c>
      <c r="G15" s="44">
        <v>70000</v>
      </c>
      <c r="H15" s="44">
        <v>80000</v>
      </c>
      <c r="I15" s="45" t="s">
        <v>681</v>
      </c>
      <c r="J15" s="43">
        <v>12</v>
      </c>
      <c r="K15" s="43" t="s">
        <v>661</v>
      </c>
      <c r="L15" s="232"/>
    </row>
    <row r="16" spans="1:12" s="1" customFormat="1" ht="35.25" customHeight="1">
      <c r="A16" s="231">
        <v>11</v>
      </c>
      <c r="B16" s="46" t="s">
        <v>682</v>
      </c>
      <c r="C16" s="40" t="s">
        <v>250</v>
      </c>
      <c r="D16" s="41">
        <v>30</v>
      </c>
      <c r="E16" s="43">
        <v>6</v>
      </c>
      <c r="F16" s="42" t="s">
        <v>659</v>
      </c>
      <c r="G16" s="44">
        <v>30000</v>
      </c>
      <c r="H16" s="44">
        <v>35000</v>
      </c>
      <c r="I16" s="45" t="s">
        <v>683</v>
      </c>
      <c r="J16" s="43">
        <v>10</v>
      </c>
      <c r="K16" s="43" t="s">
        <v>661</v>
      </c>
      <c r="L16" s="232"/>
    </row>
    <row r="17" spans="1:13" s="1" customFormat="1" ht="35.25" customHeight="1">
      <c r="A17" s="231">
        <v>12</v>
      </c>
      <c r="B17" s="46" t="s">
        <v>684</v>
      </c>
      <c r="C17" s="40" t="s">
        <v>254</v>
      </c>
      <c r="D17" s="41">
        <v>22</v>
      </c>
      <c r="E17" s="43">
        <v>6</v>
      </c>
      <c r="F17" s="42" t="s">
        <v>529</v>
      </c>
      <c r="G17" s="44">
        <v>50000</v>
      </c>
      <c r="H17" s="44">
        <v>50000</v>
      </c>
      <c r="I17" s="45" t="s">
        <v>683</v>
      </c>
      <c r="J17" s="43">
        <v>10</v>
      </c>
      <c r="K17" s="43" t="s">
        <v>661</v>
      </c>
      <c r="L17" s="232"/>
    </row>
    <row r="18" spans="1:13" s="1" customFormat="1" ht="35.25" customHeight="1">
      <c r="A18" s="231">
        <v>13</v>
      </c>
      <c r="B18" s="46" t="s">
        <v>685</v>
      </c>
      <c r="C18" s="40" t="s">
        <v>253</v>
      </c>
      <c r="D18" s="41">
        <v>17</v>
      </c>
      <c r="E18" s="43">
        <v>8</v>
      </c>
      <c r="F18" s="42" t="s">
        <v>529</v>
      </c>
      <c r="G18" s="44">
        <v>50000</v>
      </c>
      <c r="H18" s="44">
        <v>60000</v>
      </c>
      <c r="I18" s="45" t="s">
        <v>263</v>
      </c>
      <c r="J18" s="43">
        <v>12</v>
      </c>
      <c r="K18" s="43" t="s">
        <v>661</v>
      </c>
      <c r="L18" s="339"/>
    </row>
    <row r="19" spans="1:13" s="1" customFormat="1" ht="35.25" customHeight="1">
      <c r="A19" s="231">
        <v>14</v>
      </c>
      <c r="B19" s="39" t="s">
        <v>686</v>
      </c>
      <c r="C19" s="47" t="s">
        <v>687</v>
      </c>
      <c r="D19" s="43">
        <v>17</v>
      </c>
      <c r="E19" s="43">
        <v>8</v>
      </c>
      <c r="F19" s="42" t="s">
        <v>529</v>
      </c>
      <c r="G19" s="44"/>
      <c r="H19" s="44"/>
      <c r="I19" s="45" t="s">
        <v>683</v>
      </c>
      <c r="J19" s="43">
        <v>10</v>
      </c>
      <c r="K19" s="43" t="s">
        <v>661</v>
      </c>
      <c r="L19" s="339"/>
    </row>
    <row r="20" spans="1:13" s="1" customFormat="1" ht="35.25" customHeight="1">
      <c r="A20" s="231">
        <v>15</v>
      </c>
      <c r="B20" s="46" t="s">
        <v>688</v>
      </c>
      <c r="C20" s="40" t="s">
        <v>255</v>
      </c>
      <c r="D20" s="41">
        <v>18</v>
      </c>
      <c r="E20" s="43">
        <v>10</v>
      </c>
      <c r="F20" s="42" t="s">
        <v>529</v>
      </c>
      <c r="G20" s="44">
        <v>40000</v>
      </c>
      <c r="H20" s="44">
        <v>50000</v>
      </c>
      <c r="I20" s="45" t="s">
        <v>683</v>
      </c>
      <c r="J20" s="43">
        <v>10</v>
      </c>
      <c r="K20" s="43" t="s">
        <v>661</v>
      </c>
      <c r="L20" s="232"/>
    </row>
    <row r="21" spans="1:13" ht="35.25" customHeight="1">
      <c r="A21" s="231">
        <v>16</v>
      </c>
      <c r="B21" s="46" t="s">
        <v>689</v>
      </c>
      <c r="C21" s="40" t="s">
        <v>221</v>
      </c>
      <c r="D21" s="41">
        <v>38</v>
      </c>
      <c r="E21" s="43">
        <v>12</v>
      </c>
      <c r="F21" s="42" t="s">
        <v>659</v>
      </c>
      <c r="G21" s="44">
        <v>50000</v>
      </c>
      <c r="H21" s="44">
        <v>60000</v>
      </c>
      <c r="I21" s="45" t="s">
        <v>690</v>
      </c>
      <c r="J21" s="43">
        <v>20</v>
      </c>
      <c r="K21" s="43" t="s">
        <v>661</v>
      </c>
      <c r="L21" s="232"/>
      <c r="M21" s="1"/>
    </row>
    <row r="22" spans="1:13" ht="35.25" customHeight="1">
      <c r="A22" s="231">
        <v>17</v>
      </c>
      <c r="B22" s="46" t="s">
        <v>691</v>
      </c>
      <c r="C22" s="40" t="s">
        <v>222</v>
      </c>
      <c r="D22" s="41">
        <v>32</v>
      </c>
      <c r="E22" s="43">
        <v>29</v>
      </c>
      <c r="F22" s="42" t="s">
        <v>659</v>
      </c>
      <c r="G22" s="44">
        <v>80000</v>
      </c>
      <c r="H22" s="44">
        <v>100000</v>
      </c>
      <c r="I22" s="45" t="s">
        <v>683</v>
      </c>
      <c r="J22" s="43">
        <v>10</v>
      </c>
      <c r="K22" s="43" t="s">
        <v>661</v>
      </c>
      <c r="L22" s="232"/>
      <c r="M22" s="1"/>
    </row>
    <row r="23" spans="1:13" ht="35.25" customHeight="1">
      <c r="A23" s="231">
        <v>18</v>
      </c>
      <c r="B23" s="39" t="s">
        <v>692</v>
      </c>
      <c r="C23" s="40" t="s">
        <v>214</v>
      </c>
      <c r="D23" s="41">
        <v>32</v>
      </c>
      <c r="E23" s="43">
        <v>14</v>
      </c>
      <c r="F23" s="42" t="s">
        <v>659</v>
      </c>
      <c r="G23" s="44">
        <v>60000</v>
      </c>
      <c r="H23" s="44">
        <v>70000</v>
      </c>
      <c r="I23" s="45" t="s">
        <v>683</v>
      </c>
      <c r="J23" s="43">
        <v>10</v>
      </c>
      <c r="K23" s="43" t="s">
        <v>661</v>
      </c>
      <c r="L23" s="232"/>
      <c r="M23" s="1"/>
    </row>
    <row r="24" spans="1:13" ht="30" customHeight="1">
      <c r="A24" s="231">
        <v>19</v>
      </c>
      <c r="B24" s="46" t="s">
        <v>693</v>
      </c>
      <c r="C24" s="40" t="s">
        <v>256</v>
      </c>
      <c r="D24" s="41">
        <v>22</v>
      </c>
      <c r="E24" s="43">
        <v>10</v>
      </c>
      <c r="F24" s="42" t="s">
        <v>529</v>
      </c>
      <c r="G24" s="44">
        <v>30000</v>
      </c>
      <c r="H24" s="44">
        <v>40000</v>
      </c>
      <c r="I24" s="45" t="s">
        <v>676</v>
      </c>
      <c r="J24" s="43" t="s">
        <v>677</v>
      </c>
      <c r="K24" s="43" t="s">
        <v>661</v>
      </c>
      <c r="L24" s="345"/>
      <c r="M24" s="1"/>
    </row>
    <row r="25" spans="1:13" ht="30" customHeight="1">
      <c r="A25" s="231">
        <v>20</v>
      </c>
      <c r="B25" s="46" t="s">
        <v>694</v>
      </c>
      <c r="C25" s="40" t="s">
        <v>215</v>
      </c>
      <c r="D25" s="41">
        <v>35</v>
      </c>
      <c r="E25" s="43">
        <v>15</v>
      </c>
      <c r="F25" s="42" t="s">
        <v>659</v>
      </c>
      <c r="G25" s="44">
        <v>40000</v>
      </c>
      <c r="H25" s="44">
        <v>45000</v>
      </c>
      <c r="I25" s="45" t="s">
        <v>695</v>
      </c>
      <c r="J25" s="43" t="s">
        <v>677</v>
      </c>
      <c r="K25" s="43" t="s">
        <v>661</v>
      </c>
      <c r="L25" s="232"/>
      <c r="M25" s="1"/>
    </row>
    <row r="26" spans="1:13" ht="30" customHeight="1">
      <c r="A26" s="231">
        <v>21</v>
      </c>
      <c r="B26" s="46" t="s">
        <v>696</v>
      </c>
      <c r="C26" s="40" t="s">
        <v>223</v>
      </c>
      <c r="D26" s="41">
        <v>30</v>
      </c>
      <c r="E26" s="43">
        <v>10</v>
      </c>
      <c r="F26" s="42" t="s">
        <v>659</v>
      </c>
      <c r="G26" s="44">
        <v>60000</v>
      </c>
      <c r="H26" s="44">
        <v>60000</v>
      </c>
      <c r="I26" s="45" t="s">
        <v>676</v>
      </c>
      <c r="J26" s="43" t="s">
        <v>677</v>
      </c>
      <c r="K26" s="43" t="s">
        <v>661</v>
      </c>
      <c r="L26" s="339"/>
      <c r="M26" s="1"/>
    </row>
    <row r="27" spans="1:13" ht="53.25" customHeight="1">
      <c r="A27" s="231">
        <v>22</v>
      </c>
      <c r="B27" s="39" t="s">
        <v>697</v>
      </c>
      <c r="C27" s="40" t="s">
        <v>224</v>
      </c>
      <c r="D27" s="41">
        <v>32</v>
      </c>
      <c r="E27" s="43">
        <v>15</v>
      </c>
      <c r="F27" s="42" t="s">
        <v>659</v>
      </c>
      <c r="G27" s="44">
        <v>60000</v>
      </c>
      <c r="H27" s="44">
        <v>70000</v>
      </c>
      <c r="I27" s="45" t="s">
        <v>683</v>
      </c>
      <c r="J27" s="43">
        <v>10</v>
      </c>
      <c r="K27" s="43" t="s">
        <v>661</v>
      </c>
      <c r="L27" s="232"/>
      <c r="M27" s="1"/>
    </row>
    <row r="28" spans="1:13" ht="30" customHeight="1">
      <c r="A28" s="231">
        <v>23</v>
      </c>
      <c r="B28" s="46" t="s">
        <v>698</v>
      </c>
      <c r="C28" s="40" t="s">
        <v>225</v>
      </c>
      <c r="D28" s="41">
        <v>40</v>
      </c>
      <c r="E28" s="43">
        <v>12</v>
      </c>
      <c r="F28" s="42" t="s">
        <v>659</v>
      </c>
      <c r="G28" s="44">
        <v>80000</v>
      </c>
      <c r="H28" s="44">
        <v>80000</v>
      </c>
      <c r="I28" s="45" t="s">
        <v>690</v>
      </c>
      <c r="J28" s="43">
        <v>20</v>
      </c>
      <c r="K28" s="43" t="s">
        <v>661</v>
      </c>
      <c r="L28" s="232"/>
      <c r="M28" s="1"/>
    </row>
    <row r="29" spans="1:13" ht="30" customHeight="1">
      <c r="A29" s="231">
        <v>24</v>
      </c>
      <c r="B29" s="46" t="s">
        <v>699</v>
      </c>
      <c r="C29" s="40" t="s">
        <v>226</v>
      </c>
      <c r="D29" s="41">
        <v>35</v>
      </c>
      <c r="E29" s="43">
        <v>16</v>
      </c>
      <c r="F29" s="42" t="s">
        <v>659</v>
      </c>
      <c r="G29" s="44">
        <v>80000</v>
      </c>
      <c r="H29" s="44">
        <v>80000</v>
      </c>
      <c r="I29" s="45" t="s">
        <v>690</v>
      </c>
      <c r="J29" s="43">
        <v>20</v>
      </c>
      <c r="K29" s="43" t="s">
        <v>661</v>
      </c>
      <c r="L29" s="232"/>
      <c r="M29" s="1"/>
    </row>
    <row r="30" spans="1:13" ht="30" customHeight="1">
      <c r="A30" s="231">
        <v>25</v>
      </c>
      <c r="B30" s="49" t="s">
        <v>700</v>
      </c>
      <c r="C30" s="50" t="s">
        <v>701</v>
      </c>
      <c r="D30" s="48">
        <v>32</v>
      </c>
      <c r="E30" s="48">
        <v>10</v>
      </c>
      <c r="F30" s="42" t="s">
        <v>659</v>
      </c>
      <c r="G30" s="44">
        <v>70000</v>
      </c>
      <c r="H30" s="44">
        <v>80000</v>
      </c>
      <c r="I30" s="45" t="s">
        <v>262</v>
      </c>
      <c r="J30" s="43">
        <v>20</v>
      </c>
      <c r="K30" s="43" t="s">
        <v>661</v>
      </c>
      <c r="L30" s="339"/>
      <c r="M30" s="1"/>
    </row>
    <row r="31" spans="1:13" ht="49.5" customHeight="1">
      <c r="A31" s="231">
        <v>26</v>
      </c>
      <c r="B31" s="46" t="s">
        <v>702</v>
      </c>
      <c r="C31" s="40" t="s">
        <v>227</v>
      </c>
      <c r="D31" s="41">
        <v>30</v>
      </c>
      <c r="E31" s="43">
        <v>8</v>
      </c>
      <c r="F31" s="42" t="s">
        <v>659</v>
      </c>
      <c r="G31" s="44">
        <v>70000</v>
      </c>
      <c r="H31" s="44">
        <v>70000</v>
      </c>
      <c r="I31" s="45" t="s">
        <v>703</v>
      </c>
      <c r="J31" s="43">
        <v>20</v>
      </c>
      <c r="K31" s="43" t="s">
        <v>661</v>
      </c>
      <c r="L31" s="345"/>
      <c r="M31" s="1"/>
    </row>
    <row r="32" spans="1:13" ht="30" customHeight="1">
      <c r="A32" s="231">
        <v>27</v>
      </c>
      <c r="B32" s="46" t="s">
        <v>704</v>
      </c>
      <c r="C32" s="40" t="s">
        <v>251</v>
      </c>
      <c r="D32" s="41">
        <v>28</v>
      </c>
      <c r="E32" s="43">
        <v>15</v>
      </c>
      <c r="F32" s="42" t="s">
        <v>659</v>
      </c>
      <c r="G32" s="44">
        <v>70000</v>
      </c>
      <c r="H32" s="44">
        <v>70000</v>
      </c>
      <c r="I32" s="45" t="s">
        <v>705</v>
      </c>
      <c r="J32" s="43">
        <v>10</v>
      </c>
      <c r="K32" s="43" t="s">
        <v>661</v>
      </c>
      <c r="L32" s="339"/>
      <c r="M32" s="1"/>
    </row>
    <row r="33" spans="1:13" ht="30" customHeight="1">
      <c r="A33" s="231">
        <v>28</v>
      </c>
      <c r="B33" s="46" t="s">
        <v>706</v>
      </c>
      <c r="C33" s="40" t="s">
        <v>228</v>
      </c>
      <c r="D33" s="41">
        <v>24</v>
      </c>
      <c r="E33" s="43">
        <v>10</v>
      </c>
      <c r="F33" s="42" t="s">
        <v>659</v>
      </c>
      <c r="G33" s="44">
        <v>70000</v>
      </c>
      <c r="H33" s="44">
        <v>70000</v>
      </c>
      <c r="I33" s="45" t="s">
        <v>705</v>
      </c>
      <c r="J33" s="43">
        <v>10</v>
      </c>
      <c r="K33" s="43" t="s">
        <v>661</v>
      </c>
      <c r="L33" s="232"/>
      <c r="M33" s="1"/>
    </row>
    <row r="34" spans="1:13" ht="49.5" customHeight="1">
      <c r="A34" s="231">
        <v>29</v>
      </c>
      <c r="B34" s="46" t="s">
        <v>707</v>
      </c>
      <c r="C34" s="40" t="s">
        <v>257</v>
      </c>
      <c r="D34" s="41">
        <v>19</v>
      </c>
      <c r="E34" s="43">
        <v>15</v>
      </c>
      <c r="F34" s="42" t="s">
        <v>529</v>
      </c>
      <c r="G34" s="44">
        <v>50000</v>
      </c>
      <c r="H34" s="44">
        <v>50000</v>
      </c>
      <c r="I34" s="45" t="s">
        <v>708</v>
      </c>
      <c r="J34" s="43">
        <v>10</v>
      </c>
      <c r="K34" s="43" t="s">
        <v>661</v>
      </c>
      <c r="L34" s="339"/>
      <c r="M34" s="1"/>
    </row>
    <row r="35" spans="1:13" ht="27" customHeight="1">
      <c r="A35" s="231">
        <v>30</v>
      </c>
      <c r="B35" s="46" t="s">
        <v>709</v>
      </c>
      <c r="C35" s="40" t="s">
        <v>229</v>
      </c>
      <c r="D35" s="41">
        <v>27</v>
      </c>
      <c r="E35" s="43">
        <v>13</v>
      </c>
      <c r="F35" s="42" t="s">
        <v>659</v>
      </c>
      <c r="G35" s="44">
        <v>60000</v>
      </c>
      <c r="H35" s="44">
        <v>60000</v>
      </c>
      <c r="I35" s="45" t="s">
        <v>710</v>
      </c>
      <c r="J35" s="43">
        <v>20</v>
      </c>
      <c r="K35" s="43" t="s">
        <v>661</v>
      </c>
      <c r="L35" s="339"/>
      <c r="M35" s="1"/>
    </row>
    <row r="36" spans="1:13" ht="30" customHeight="1">
      <c r="A36" s="231">
        <v>31</v>
      </c>
      <c r="B36" s="46" t="s">
        <v>711</v>
      </c>
      <c r="C36" s="40" t="s">
        <v>258</v>
      </c>
      <c r="D36" s="41">
        <v>27</v>
      </c>
      <c r="E36" s="43">
        <v>10</v>
      </c>
      <c r="F36" s="42" t="s">
        <v>529</v>
      </c>
      <c r="G36" s="44">
        <v>70000</v>
      </c>
      <c r="H36" s="44">
        <v>70000</v>
      </c>
      <c r="I36" s="45" t="s">
        <v>712</v>
      </c>
      <c r="J36" s="43">
        <v>10</v>
      </c>
      <c r="K36" s="43" t="s">
        <v>661</v>
      </c>
      <c r="L36" s="339"/>
      <c r="M36" s="1"/>
    </row>
    <row r="37" spans="1:13" ht="30" customHeight="1">
      <c r="A37" s="231">
        <v>32</v>
      </c>
      <c r="B37" s="46" t="s">
        <v>713</v>
      </c>
      <c r="C37" s="40" t="s">
        <v>259</v>
      </c>
      <c r="D37" s="41">
        <v>24</v>
      </c>
      <c r="E37" s="43">
        <v>7</v>
      </c>
      <c r="F37" s="42" t="s">
        <v>529</v>
      </c>
      <c r="G37" s="44">
        <v>40000</v>
      </c>
      <c r="H37" s="44">
        <v>50000</v>
      </c>
      <c r="I37" s="45" t="s">
        <v>712</v>
      </c>
      <c r="J37" s="43">
        <v>10</v>
      </c>
      <c r="K37" s="43" t="s">
        <v>661</v>
      </c>
      <c r="L37" s="232"/>
      <c r="M37" s="1"/>
    </row>
    <row r="38" spans="1:13" ht="30" customHeight="1">
      <c r="A38" s="231">
        <v>33</v>
      </c>
      <c r="B38" s="46" t="s">
        <v>714</v>
      </c>
      <c r="C38" s="40" t="s">
        <v>252</v>
      </c>
      <c r="D38" s="41">
        <v>32</v>
      </c>
      <c r="E38" s="43">
        <v>8</v>
      </c>
      <c r="F38" s="42" t="s">
        <v>659</v>
      </c>
      <c r="G38" s="44">
        <v>50000</v>
      </c>
      <c r="H38" s="44">
        <v>50000</v>
      </c>
      <c r="I38" s="45" t="s">
        <v>715</v>
      </c>
      <c r="J38" s="43">
        <v>10</v>
      </c>
      <c r="K38" s="43" t="s">
        <v>661</v>
      </c>
      <c r="L38" s="232"/>
      <c r="M38" s="1"/>
    </row>
    <row r="39" spans="1:13" ht="30" customHeight="1">
      <c r="A39" s="231">
        <v>34</v>
      </c>
      <c r="B39" s="46" t="s">
        <v>716</v>
      </c>
      <c r="C39" s="40" t="s">
        <v>260</v>
      </c>
      <c r="D39" s="41">
        <v>32</v>
      </c>
      <c r="E39" s="43">
        <v>10</v>
      </c>
      <c r="F39" s="42" t="s">
        <v>659</v>
      </c>
      <c r="G39" s="44">
        <v>60000</v>
      </c>
      <c r="H39" s="44">
        <v>70000</v>
      </c>
      <c r="I39" s="45" t="s">
        <v>717</v>
      </c>
      <c r="J39" s="43">
        <v>40</v>
      </c>
      <c r="K39" s="43" t="s">
        <v>661</v>
      </c>
      <c r="L39" s="232"/>
      <c r="M39" s="1"/>
    </row>
    <row r="40" spans="1:13" ht="30" customHeight="1">
      <c r="A40" s="231">
        <v>35</v>
      </c>
      <c r="B40" s="46" t="s">
        <v>718</v>
      </c>
      <c r="C40" s="40" t="s">
        <v>230</v>
      </c>
      <c r="D40" s="41">
        <v>32</v>
      </c>
      <c r="E40" s="43">
        <v>32</v>
      </c>
      <c r="F40" s="42" t="s">
        <v>659</v>
      </c>
      <c r="G40" s="44">
        <v>60000</v>
      </c>
      <c r="H40" s="44">
        <v>70000</v>
      </c>
      <c r="I40" s="45" t="s">
        <v>719</v>
      </c>
      <c r="J40" s="43">
        <v>30</v>
      </c>
      <c r="K40" s="43" t="s">
        <v>661</v>
      </c>
      <c r="L40" s="232"/>
      <c r="M40" s="1"/>
    </row>
    <row r="41" spans="1:13" ht="30" customHeight="1">
      <c r="A41" s="231">
        <v>36</v>
      </c>
      <c r="B41" s="46" t="s">
        <v>720</v>
      </c>
      <c r="C41" s="40" t="s">
        <v>261</v>
      </c>
      <c r="D41" s="41">
        <v>24</v>
      </c>
      <c r="E41" s="43">
        <v>6</v>
      </c>
      <c r="F41" s="42" t="s">
        <v>529</v>
      </c>
      <c r="G41" s="44">
        <v>80000</v>
      </c>
      <c r="H41" s="44">
        <v>80000</v>
      </c>
      <c r="I41" s="45" t="s">
        <v>719</v>
      </c>
      <c r="J41" s="43">
        <v>30</v>
      </c>
      <c r="K41" s="43" t="s">
        <v>661</v>
      </c>
      <c r="L41" s="339"/>
      <c r="M41" s="1"/>
    </row>
    <row r="42" spans="1:13" ht="30" customHeight="1">
      <c r="A42" s="231">
        <v>37</v>
      </c>
      <c r="B42" s="46" t="s">
        <v>721</v>
      </c>
      <c r="C42" s="40" t="s">
        <v>231</v>
      </c>
      <c r="D42" s="41">
        <v>29</v>
      </c>
      <c r="E42" s="43">
        <v>14</v>
      </c>
      <c r="F42" s="42" t="s">
        <v>659</v>
      </c>
      <c r="G42" s="44">
        <v>50000</v>
      </c>
      <c r="H42" s="44">
        <v>50000</v>
      </c>
      <c r="I42" s="45" t="s">
        <v>722</v>
      </c>
      <c r="J42" s="43">
        <v>50</v>
      </c>
      <c r="K42" s="43" t="s">
        <v>723</v>
      </c>
      <c r="L42" s="232"/>
      <c r="M42" s="1"/>
    </row>
    <row r="43" spans="1:13" ht="30" customHeight="1">
      <c r="A43" s="231">
        <v>38</v>
      </c>
      <c r="B43" s="46" t="s">
        <v>724</v>
      </c>
      <c r="C43" s="40" t="s">
        <v>232</v>
      </c>
      <c r="D43" s="41">
        <v>32</v>
      </c>
      <c r="E43" s="43">
        <v>30</v>
      </c>
      <c r="F43" s="42" t="s">
        <v>659</v>
      </c>
      <c r="G43" s="44">
        <v>40000</v>
      </c>
      <c r="H43" s="44">
        <v>45000</v>
      </c>
      <c r="I43" s="45" t="s">
        <v>722</v>
      </c>
      <c r="J43" s="43">
        <v>50</v>
      </c>
      <c r="K43" s="43" t="s">
        <v>723</v>
      </c>
      <c r="L43" s="232" t="s">
        <v>4832</v>
      </c>
      <c r="M43" s="1"/>
    </row>
    <row r="44" spans="1:13" ht="30" customHeight="1">
      <c r="A44" s="231">
        <v>39</v>
      </c>
      <c r="B44" s="46" t="s">
        <v>725</v>
      </c>
      <c r="C44" s="40" t="s">
        <v>233</v>
      </c>
      <c r="D44" s="41">
        <v>26</v>
      </c>
      <c r="E44" s="43">
        <v>19</v>
      </c>
      <c r="F44" s="42" t="s">
        <v>659</v>
      </c>
      <c r="G44" s="44">
        <v>100000</v>
      </c>
      <c r="H44" s="44">
        <v>100000</v>
      </c>
      <c r="I44" s="45" t="s">
        <v>722</v>
      </c>
      <c r="J44" s="43">
        <v>50</v>
      </c>
      <c r="K44" s="43" t="s">
        <v>723</v>
      </c>
      <c r="L44" s="232"/>
      <c r="M44" s="1"/>
    </row>
    <row r="45" spans="1:13" ht="30" customHeight="1">
      <c r="A45" s="231">
        <v>40</v>
      </c>
      <c r="B45" s="46" t="s">
        <v>726</v>
      </c>
      <c r="C45" s="40" t="s">
        <v>234</v>
      </c>
      <c r="D45" s="41">
        <v>36</v>
      </c>
      <c r="E45" s="43">
        <v>20</v>
      </c>
      <c r="F45" s="42" t="s">
        <v>659</v>
      </c>
      <c r="G45" s="44">
        <v>100000</v>
      </c>
      <c r="H45" s="44">
        <v>100000</v>
      </c>
      <c r="I45" s="45" t="s">
        <v>727</v>
      </c>
      <c r="J45" s="43" t="s">
        <v>677</v>
      </c>
      <c r="K45" s="43" t="s">
        <v>728</v>
      </c>
      <c r="L45" s="232"/>
      <c r="M45" s="1"/>
    </row>
    <row r="46" spans="1:13" ht="30" customHeight="1">
      <c r="A46" s="231">
        <v>41</v>
      </c>
      <c r="B46" s="46" t="s">
        <v>729</v>
      </c>
      <c r="C46" s="40" t="s">
        <v>235</v>
      </c>
      <c r="D46" s="41">
        <v>30</v>
      </c>
      <c r="E46" s="43">
        <v>23</v>
      </c>
      <c r="F46" s="42" t="s">
        <v>659</v>
      </c>
      <c r="G46" s="44">
        <v>80000</v>
      </c>
      <c r="H46" s="44">
        <v>100000</v>
      </c>
      <c r="I46" s="45" t="s">
        <v>730</v>
      </c>
      <c r="J46" s="43">
        <v>20</v>
      </c>
      <c r="K46" s="43" t="s">
        <v>661</v>
      </c>
      <c r="L46" s="232"/>
      <c r="M46" s="1"/>
    </row>
    <row r="47" spans="1:13" ht="30" customHeight="1">
      <c r="A47" s="231">
        <v>42</v>
      </c>
      <c r="B47" s="46" t="s">
        <v>731</v>
      </c>
      <c r="C47" s="40" t="s">
        <v>236</v>
      </c>
      <c r="D47" s="41">
        <v>32</v>
      </c>
      <c r="E47" s="43">
        <v>16</v>
      </c>
      <c r="F47" s="42" t="s">
        <v>659</v>
      </c>
      <c r="G47" s="44">
        <v>60000</v>
      </c>
      <c r="H47" s="44">
        <v>70000</v>
      </c>
      <c r="I47" s="45" t="s">
        <v>727</v>
      </c>
      <c r="J47" s="43" t="s">
        <v>677</v>
      </c>
      <c r="K47" s="43" t="s">
        <v>728</v>
      </c>
      <c r="L47" s="232"/>
    </row>
    <row r="48" spans="1:13" ht="30" customHeight="1">
      <c r="A48" s="231">
        <v>43</v>
      </c>
      <c r="B48" s="49" t="s">
        <v>732</v>
      </c>
      <c r="C48" s="50" t="s">
        <v>733</v>
      </c>
      <c r="D48" s="48">
        <v>36</v>
      </c>
      <c r="E48" s="48">
        <v>10</v>
      </c>
      <c r="F48" s="42" t="s">
        <v>659</v>
      </c>
      <c r="G48" s="44">
        <v>100000</v>
      </c>
      <c r="H48" s="44">
        <v>100000</v>
      </c>
      <c r="I48" s="45" t="s">
        <v>734</v>
      </c>
      <c r="J48" s="43">
        <v>10</v>
      </c>
      <c r="K48" s="43" t="s">
        <v>735</v>
      </c>
      <c r="L48" s="232"/>
    </row>
    <row r="49" spans="1:13" ht="30" customHeight="1">
      <c r="A49" s="231">
        <v>44</v>
      </c>
      <c r="B49" s="46" t="s">
        <v>736</v>
      </c>
      <c r="C49" s="40" t="s">
        <v>237</v>
      </c>
      <c r="D49" s="41">
        <v>35</v>
      </c>
      <c r="E49" s="43">
        <v>28</v>
      </c>
      <c r="F49" s="42" t="s">
        <v>659</v>
      </c>
      <c r="G49" s="44">
        <v>70000</v>
      </c>
      <c r="H49" s="44">
        <v>70000</v>
      </c>
      <c r="I49" s="45" t="s">
        <v>734</v>
      </c>
      <c r="J49" s="43">
        <v>10</v>
      </c>
      <c r="K49" s="43" t="s">
        <v>735</v>
      </c>
      <c r="L49" s="344"/>
    </row>
    <row r="50" spans="1:13" ht="30" customHeight="1">
      <c r="A50" s="231">
        <v>45</v>
      </c>
      <c r="B50" s="46" t="s">
        <v>737</v>
      </c>
      <c r="C50" s="40" t="s">
        <v>240</v>
      </c>
      <c r="D50" s="41">
        <v>48</v>
      </c>
      <c r="E50" s="43">
        <v>40</v>
      </c>
      <c r="F50" s="42" t="s">
        <v>659</v>
      </c>
      <c r="G50" s="44">
        <v>100000</v>
      </c>
      <c r="H50" s="44">
        <v>100000</v>
      </c>
      <c r="I50" s="45" t="s">
        <v>738</v>
      </c>
      <c r="J50" s="43">
        <v>20</v>
      </c>
      <c r="K50" s="43" t="s">
        <v>661</v>
      </c>
      <c r="L50" s="339"/>
    </row>
    <row r="51" spans="1:13" ht="30" customHeight="1">
      <c r="A51" s="231">
        <v>46</v>
      </c>
      <c r="B51" s="49" t="s">
        <v>739</v>
      </c>
      <c r="C51" s="50" t="s">
        <v>740</v>
      </c>
      <c r="D51" s="48">
        <v>35</v>
      </c>
      <c r="E51" s="48">
        <v>5</v>
      </c>
      <c r="F51" s="42" t="s">
        <v>659</v>
      </c>
      <c r="G51" s="44">
        <v>60000</v>
      </c>
      <c r="H51" s="44">
        <v>70000</v>
      </c>
      <c r="I51" s="45" t="s">
        <v>738</v>
      </c>
      <c r="J51" s="43">
        <v>20</v>
      </c>
      <c r="K51" s="43" t="s">
        <v>661</v>
      </c>
      <c r="L51" s="339"/>
    </row>
    <row r="52" spans="1:13" ht="30" customHeight="1">
      <c r="A52" s="231">
        <v>47</v>
      </c>
      <c r="B52" s="46" t="s">
        <v>741</v>
      </c>
      <c r="C52" s="40" t="s">
        <v>238</v>
      </c>
      <c r="D52" s="41">
        <v>27</v>
      </c>
      <c r="E52" s="43">
        <v>17</v>
      </c>
      <c r="F52" s="42" t="s">
        <v>659</v>
      </c>
      <c r="G52" s="44">
        <v>70000</v>
      </c>
      <c r="H52" s="44">
        <v>70000</v>
      </c>
      <c r="I52" s="45" t="s">
        <v>742</v>
      </c>
      <c r="J52" s="43">
        <v>5</v>
      </c>
      <c r="K52" s="43" t="s">
        <v>661</v>
      </c>
      <c r="L52" s="232"/>
    </row>
    <row r="53" spans="1:13" ht="30" customHeight="1">
      <c r="A53" s="231">
        <v>48</v>
      </c>
      <c r="B53" s="46" t="s">
        <v>743</v>
      </c>
      <c r="C53" s="40" t="s">
        <v>744</v>
      </c>
      <c r="D53" s="41">
        <v>33</v>
      </c>
      <c r="E53" s="43">
        <v>20</v>
      </c>
      <c r="F53" s="42" t="s">
        <v>659</v>
      </c>
      <c r="G53" s="44">
        <v>40000</v>
      </c>
      <c r="H53" s="44">
        <v>40000</v>
      </c>
      <c r="I53" s="45" t="s">
        <v>745</v>
      </c>
      <c r="J53" s="43">
        <v>20</v>
      </c>
      <c r="K53" s="43" t="s">
        <v>661</v>
      </c>
      <c r="L53" s="232" t="s">
        <v>4830</v>
      </c>
    </row>
    <row r="54" spans="1:13" ht="30" customHeight="1">
      <c r="A54" s="231">
        <v>49</v>
      </c>
      <c r="B54" s="49" t="s">
        <v>746</v>
      </c>
      <c r="C54" s="50" t="s">
        <v>747</v>
      </c>
      <c r="D54" s="48">
        <v>22</v>
      </c>
      <c r="E54" s="48">
        <v>25</v>
      </c>
      <c r="F54" s="42" t="s">
        <v>659</v>
      </c>
      <c r="G54" s="44">
        <v>70000</v>
      </c>
      <c r="H54" s="44">
        <v>80000</v>
      </c>
      <c r="I54" s="51" t="s">
        <v>738</v>
      </c>
      <c r="J54" s="48">
        <v>20</v>
      </c>
      <c r="K54" s="48" t="s">
        <v>661</v>
      </c>
      <c r="L54" s="345"/>
    </row>
    <row r="55" spans="1:13" ht="30" customHeight="1">
      <c r="A55" s="231">
        <v>50</v>
      </c>
      <c r="B55" s="46" t="s">
        <v>748</v>
      </c>
      <c r="C55" s="40" t="s">
        <v>241</v>
      </c>
      <c r="D55" s="41">
        <v>41</v>
      </c>
      <c r="E55" s="43">
        <v>40</v>
      </c>
      <c r="F55" s="42" t="s">
        <v>659</v>
      </c>
      <c r="G55" s="44">
        <v>100000</v>
      </c>
      <c r="H55" s="44">
        <v>100000</v>
      </c>
      <c r="I55" s="45" t="s">
        <v>749</v>
      </c>
      <c r="J55" s="43">
        <v>40</v>
      </c>
      <c r="K55" s="43" t="s">
        <v>661</v>
      </c>
      <c r="L55" s="232"/>
    </row>
    <row r="56" spans="1:13" ht="30" customHeight="1">
      <c r="A56" s="231">
        <v>51</v>
      </c>
      <c r="B56" s="46" t="s">
        <v>750</v>
      </c>
      <c r="C56" s="40" t="s">
        <v>242</v>
      </c>
      <c r="D56" s="41">
        <v>36</v>
      </c>
      <c r="E56" s="43">
        <v>8</v>
      </c>
      <c r="F56" s="42" t="s">
        <v>659</v>
      </c>
      <c r="G56" s="44">
        <v>100000</v>
      </c>
      <c r="H56" s="44">
        <v>100000</v>
      </c>
      <c r="I56" s="45" t="s">
        <v>751</v>
      </c>
      <c r="J56" s="43">
        <v>30</v>
      </c>
      <c r="K56" s="43" t="s">
        <v>661</v>
      </c>
      <c r="L56" s="339"/>
    </row>
    <row r="57" spans="1:13" ht="30" customHeight="1">
      <c r="A57" s="231">
        <v>52</v>
      </c>
      <c r="B57" s="46" t="s">
        <v>752</v>
      </c>
      <c r="C57" s="40" t="s">
        <v>243</v>
      </c>
      <c r="D57" s="41">
        <v>30</v>
      </c>
      <c r="E57" s="43">
        <v>30</v>
      </c>
      <c r="F57" s="42" t="s">
        <v>659</v>
      </c>
      <c r="G57" s="44">
        <v>70000</v>
      </c>
      <c r="H57" s="44">
        <v>70000</v>
      </c>
      <c r="I57" s="45" t="s">
        <v>753</v>
      </c>
      <c r="J57" s="43">
        <v>25</v>
      </c>
      <c r="K57" s="43" t="s">
        <v>661</v>
      </c>
      <c r="L57" s="339"/>
    </row>
    <row r="58" spans="1:13" ht="30" customHeight="1">
      <c r="A58" s="231">
        <v>53</v>
      </c>
      <c r="B58" s="49" t="s">
        <v>754</v>
      </c>
      <c r="C58" s="50" t="s">
        <v>755</v>
      </c>
      <c r="D58" s="48">
        <v>75</v>
      </c>
      <c r="E58" s="48">
        <v>60</v>
      </c>
      <c r="F58" s="42" t="s">
        <v>659</v>
      </c>
      <c r="G58" s="52">
        <v>200000</v>
      </c>
      <c r="H58" s="52">
        <v>200000</v>
      </c>
      <c r="I58" s="45" t="s">
        <v>749</v>
      </c>
      <c r="J58" s="48">
        <v>20</v>
      </c>
      <c r="K58" s="48" t="s">
        <v>661</v>
      </c>
      <c r="L58" s="339"/>
    </row>
    <row r="59" spans="1:13" ht="30" customHeight="1">
      <c r="A59" s="231">
        <v>54</v>
      </c>
      <c r="B59" s="46" t="s">
        <v>756</v>
      </c>
      <c r="C59" s="40" t="s">
        <v>244</v>
      </c>
      <c r="D59" s="41">
        <v>50</v>
      </c>
      <c r="E59" s="43">
        <v>26</v>
      </c>
      <c r="F59" s="42" t="s">
        <v>659</v>
      </c>
      <c r="G59" s="44">
        <v>100000</v>
      </c>
      <c r="H59" s="44">
        <v>100000</v>
      </c>
      <c r="I59" s="45" t="s">
        <v>757</v>
      </c>
      <c r="J59" s="43">
        <v>20</v>
      </c>
      <c r="K59" s="43" t="s">
        <v>661</v>
      </c>
      <c r="L59" s="232"/>
    </row>
    <row r="60" spans="1:13" s="1" customFormat="1" ht="30" customHeight="1">
      <c r="A60" s="231">
        <v>55</v>
      </c>
      <c r="B60" s="46" t="s">
        <v>758</v>
      </c>
      <c r="C60" s="40" t="s">
        <v>245</v>
      </c>
      <c r="D60" s="41">
        <v>35</v>
      </c>
      <c r="E60" s="43">
        <v>9</v>
      </c>
      <c r="F60" s="42" t="s">
        <v>659</v>
      </c>
      <c r="G60" s="44">
        <v>88000</v>
      </c>
      <c r="H60" s="44">
        <v>88000</v>
      </c>
      <c r="I60" s="45" t="s">
        <v>759</v>
      </c>
      <c r="J60" s="43">
        <v>20</v>
      </c>
      <c r="K60" s="43" t="s">
        <v>735</v>
      </c>
      <c r="L60" s="339"/>
      <c r="M60"/>
    </row>
    <row r="61" spans="1:13" s="1" customFormat="1" ht="30" customHeight="1">
      <c r="A61" s="231">
        <v>56</v>
      </c>
      <c r="B61" s="46" t="s">
        <v>760</v>
      </c>
      <c r="C61" s="40" t="s">
        <v>246</v>
      </c>
      <c r="D61" s="41">
        <v>36</v>
      </c>
      <c r="E61" s="43">
        <v>18</v>
      </c>
      <c r="F61" s="42" t="s">
        <v>659</v>
      </c>
      <c r="G61" s="44">
        <v>50000</v>
      </c>
      <c r="H61" s="44">
        <v>50000</v>
      </c>
      <c r="I61" s="45" t="s">
        <v>761</v>
      </c>
      <c r="J61" s="43">
        <v>40</v>
      </c>
      <c r="K61" s="43" t="s">
        <v>762</v>
      </c>
      <c r="L61" s="339"/>
      <c r="M61"/>
    </row>
    <row r="62" spans="1:13" s="1" customFormat="1" ht="30" customHeight="1">
      <c r="A62" s="231">
        <v>57</v>
      </c>
      <c r="B62" s="46" t="s">
        <v>763</v>
      </c>
      <c r="C62" s="40" t="s">
        <v>764</v>
      </c>
      <c r="D62" s="41">
        <v>48</v>
      </c>
      <c r="E62" s="43">
        <v>21</v>
      </c>
      <c r="F62" s="42" t="s">
        <v>659</v>
      </c>
      <c r="G62" s="44"/>
      <c r="H62" s="44"/>
      <c r="I62" s="45" t="s">
        <v>765</v>
      </c>
      <c r="J62" s="43">
        <v>15</v>
      </c>
      <c r="K62" s="43" t="s">
        <v>661</v>
      </c>
      <c r="L62" s="339"/>
      <c r="M62"/>
    </row>
    <row r="63" spans="1:13" s="1" customFormat="1" ht="30" customHeight="1">
      <c r="A63" s="231">
        <v>58</v>
      </c>
      <c r="B63" s="46" t="s">
        <v>766</v>
      </c>
      <c r="C63" s="40" t="s">
        <v>767</v>
      </c>
      <c r="D63" s="41">
        <v>30</v>
      </c>
      <c r="E63" s="43">
        <v>15</v>
      </c>
      <c r="F63" s="42" t="s">
        <v>659</v>
      </c>
      <c r="G63" s="44">
        <v>60000</v>
      </c>
      <c r="H63" s="44">
        <v>70000</v>
      </c>
      <c r="I63" s="45" t="s">
        <v>768</v>
      </c>
      <c r="J63" s="43">
        <v>100</v>
      </c>
      <c r="K63" s="43" t="s">
        <v>661</v>
      </c>
      <c r="L63" s="339"/>
      <c r="M63"/>
    </row>
    <row r="64" spans="1:13" s="1" customFormat="1" ht="24" customHeight="1">
      <c r="A64" s="231">
        <v>59</v>
      </c>
      <c r="B64" s="46" t="s">
        <v>769</v>
      </c>
      <c r="C64" s="40" t="s">
        <v>770</v>
      </c>
      <c r="D64" s="41">
        <v>35</v>
      </c>
      <c r="E64" s="43">
        <v>30</v>
      </c>
      <c r="F64" s="42" t="s">
        <v>659</v>
      </c>
      <c r="G64" s="44">
        <v>50000</v>
      </c>
      <c r="H64" s="44">
        <v>50000</v>
      </c>
      <c r="I64" s="45" t="s">
        <v>768</v>
      </c>
      <c r="J64" s="43">
        <v>100</v>
      </c>
      <c r="K64" s="43" t="s">
        <v>661</v>
      </c>
      <c r="L64" s="229"/>
      <c r="M64"/>
    </row>
    <row r="65" spans="1:13" s="1" customFormat="1" ht="24" customHeight="1">
      <c r="A65" s="231">
        <v>60</v>
      </c>
      <c r="B65" s="46" t="s">
        <v>771</v>
      </c>
      <c r="C65" s="40" t="s">
        <v>772</v>
      </c>
      <c r="D65" s="41">
        <v>35</v>
      </c>
      <c r="E65" s="43">
        <v>26</v>
      </c>
      <c r="F65" s="42" t="s">
        <v>659</v>
      </c>
      <c r="G65" s="44">
        <v>70000</v>
      </c>
      <c r="H65" s="44">
        <v>70000</v>
      </c>
      <c r="I65" s="45" t="s">
        <v>773</v>
      </c>
      <c r="J65" s="43">
        <v>40</v>
      </c>
      <c r="K65" s="43" t="s">
        <v>661</v>
      </c>
      <c r="L65" s="229"/>
      <c r="M65"/>
    </row>
    <row r="66" spans="1:13" s="1" customFormat="1" ht="24" customHeight="1">
      <c r="A66" s="231">
        <v>61</v>
      </c>
      <c r="B66" s="46" t="s">
        <v>774</v>
      </c>
      <c r="C66" s="40" t="s">
        <v>772</v>
      </c>
      <c r="D66" s="41">
        <v>34</v>
      </c>
      <c r="E66" s="43">
        <v>30</v>
      </c>
      <c r="F66" s="42" t="s">
        <v>659</v>
      </c>
      <c r="G66" s="44">
        <v>70000</v>
      </c>
      <c r="H66" s="44">
        <v>70000</v>
      </c>
      <c r="I66" s="45" t="s">
        <v>768</v>
      </c>
      <c r="J66" s="43">
        <v>100</v>
      </c>
      <c r="K66" s="43" t="s">
        <v>661</v>
      </c>
      <c r="L66" s="229"/>
      <c r="M66"/>
    </row>
    <row r="67" spans="1:13" s="1" customFormat="1" ht="48.75" customHeight="1">
      <c r="A67" s="231">
        <v>62</v>
      </c>
      <c r="B67" s="46" t="s">
        <v>775</v>
      </c>
      <c r="C67" s="40" t="s">
        <v>776</v>
      </c>
      <c r="D67" s="41">
        <v>35</v>
      </c>
      <c r="E67" s="43">
        <v>30</v>
      </c>
      <c r="F67" s="42" t="s">
        <v>659</v>
      </c>
      <c r="G67" s="44">
        <v>40000</v>
      </c>
      <c r="H67" s="44">
        <v>50000</v>
      </c>
      <c r="I67" s="45" t="s">
        <v>777</v>
      </c>
      <c r="J67" s="43">
        <v>40</v>
      </c>
      <c r="K67" s="43" t="s">
        <v>661</v>
      </c>
      <c r="L67" s="347" t="s">
        <v>4829</v>
      </c>
      <c r="M67"/>
    </row>
    <row r="68" spans="1:13" s="1" customFormat="1" ht="24" customHeight="1">
      <c r="A68" s="231">
        <v>63</v>
      </c>
      <c r="B68" s="46" t="s">
        <v>778</v>
      </c>
      <c r="C68" s="47" t="s">
        <v>779</v>
      </c>
      <c r="D68" s="41">
        <v>35</v>
      </c>
      <c r="E68" s="43">
        <v>35</v>
      </c>
      <c r="F68" s="42" t="s">
        <v>659</v>
      </c>
      <c r="G68" s="44">
        <v>65000</v>
      </c>
      <c r="H68" s="44">
        <v>65000</v>
      </c>
      <c r="I68" s="45" t="s">
        <v>777</v>
      </c>
      <c r="J68" s="43">
        <v>45</v>
      </c>
      <c r="K68" s="43" t="s">
        <v>661</v>
      </c>
      <c r="L68" s="229"/>
      <c r="M68"/>
    </row>
    <row r="69" spans="1:13" s="1" customFormat="1" ht="24" customHeight="1">
      <c r="A69" s="231">
        <v>64</v>
      </c>
      <c r="B69" s="46" t="s">
        <v>780</v>
      </c>
      <c r="C69" s="40" t="s">
        <v>781</v>
      </c>
      <c r="D69" s="41">
        <v>45</v>
      </c>
      <c r="E69" s="43">
        <v>21</v>
      </c>
      <c r="F69" s="42" t="s">
        <v>659</v>
      </c>
      <c r="G69" s="44">
        <v>80000</v>
      </c>
      <c r="H69" s="44">
        <v>80000</v>
      </c>
      <c r="I69" s="45" t="s">
        <v>782</v>
      </c>
      <c r="J69" s="43">
        <v>50</v>
      </c>
      <c r="K69" s="43" t="s">
        <v>661</v>
      </c>
      <c r="L69" s="229"/>
      <c r="M69"/>
    </row>
    <row r="70" spans="1:13" s="1" customFormat="1" ht="47.25" customHeight="1" thickBot="1">
      <c r="A70" s="233">
        <v>65</v>
      </c>
      <c r="B70" s="240" t="s">
        <v>783</v>
      </c>
      <c r="C70" s="263" t="s">
        <v>784</v>
      </c>
      <c r="D70" s="236">
        <v>100</v>
      </c>
      <c r="E70" s="236">
        <v>50</v>
      </c>
      <c r="F70" s="264" t="s">
        <v>659</v>
      </c>
      <c r="G70" s="265" t="s">
        <v>4828</v>
      </c>
      <c r="H70" s="265" t="s">
        <v>4828</v>
      </c>
      <c r="I70" s="266" t="s">
        <v>785</v>
      </c>
      <c r="J70" s="236">
        <v>50</v>
      </c>
      <c r="K70" s="236" t="s">
        <v>786</v>
      </c>
      <c r="L70" s="244"/>
      <c r="M70"/>
    </row>
  </sheetData>
  <mergeCells count="9">
    <mergeCell ref="A1:L1"/>
    <mergeCell ref="L3:L4"/>
    <mergeCell ref="I3:K3"/>
    <mergeCell ref="A3:A4"/>
    <mergeCell ref="B3:B4"/>
    <mergeCell ref="C3:C4"/>
    <mergeCell ref="E3:E4"/>
    <mergeCell ref="F3:F4"/>
    <mergeCell ref="G3:H3"/>
  </mergeCells>
  <phoneticPr fontId="2" type="noConversion"/>
  <pageMargins left="0.25" right="0.25" top="0.75" bottom="0.75" header="0.3" footer="0.3"/>
  <pageSetup paperSize="9" scale="9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workbookViewId="0">
      <pane xSplit="2" ySplit="4" topLeftCell="C44" activePane="bottomRight" state="frozen"/>
      <selection pane="topRight" activeCell="C1" sqref="C1"/>
      <selection pane="bottomLeft" activeCell="A5" sqref="A5"/>
      <selection pane="bottomRight" activeCell="B6" sqref="B6"/>
    </sheetView>
  </sheetViews>
  <sheetFormatPr defaultRowHeight="13.5"/>
  <cols>
    <col min="1" max="1" width="5.33203125" customWidth="1"/>
    <col min="2" max="2" width="18.44140625" customWidth="1"/>
    <col min="3" max="3" width="37.109375" customWidth="1"/>
    <col min="4" max="6" width="5.6640625" customWidth="1"/>
    <col min="9" max="9" width="10.88671875" customWidth="1"/>
    <col min="10" max="10" width="21.5546875" customWidth="1"/>
    <col min="11" max="11" width="7" customWidth="1"/>
    <col min="12" max="12" width="13.77734375" customWidth="1"/>
    <col min="13" max="13" width="33.6640625" customWidth="1"/>
  </cols>
  <sheetData>
    <row r="1" spans="1:14" ht="40.5" customHeight="1">
      <c r="A1" s="399" t="s">
        <v>4658</v>
      </c>
      <c r="B1" s="399"/>
      <c r="C1" s="399"/>
      <c r="D1" s="399"/>
      <c r="E1" s="399"/>
      <c r="F1" s="399"/>
      <c r="G1" s="399"/>
      <c r="H1" s="399"/>
      <c r="I1" s="399"/>
      <c r="J1" s="399"/>
      <c r="K1" s="399"/>
      <c r="L1" s="399"/>
    </row>
    <row r="2" spans="1:14" ht="14.25" thickBot="1"/>
    <row r="3" spans="1:14" s="1" customFormat="1" ht="24" customHeight="1">
      <c r="A3" s="400" t="s">
        <v>0</v>
      </c>
      <c r="B3" s="402" t="s">
        <v>1</v>
      </c>
      <c r="C3" s="404" t="s">
        <v>2</v>
      </c>
      <c r="D3" s="307" t="s">
        <v>3</v>
      </c>
      <c r="E3" s="402" t="s">
        <v>27</v>
      </c>
      <c r="F3" s="402" t="s">
        <v>33</v>
      </c>
      <c r="G3" s="404" t="s">
        <v>4</v>
      </c>
      <c r="H3" s="404"/>
      <c r="I3" s="397" t="s">
        <v>4790</v>
      </c>
      <c r="J3" s="404" t="s">
        <v>5</v>
      </c>
      <c r="K3" s="404"/>
      <c r="L3" s="405"/>
      <c r="M3" s="412" t="s">
        <v>4789</v>
      </c>
    </row>
    <row r="4" spans="1:14" s="1" customFormat="1" ht="24">
      <c r="A4" s="401"/>
      <c r="B4" s="403"/>
      <c r="C4" s="403"/>
      <c r="D4" s="294" t="s">
        <v>26</v>
      </c>
      <c r="E4" s="403"/>
      <c r="F4" s="403"/>
      <c r="G4" s="306" t="s">
        <v>10</v>
      </c>
      <c r="H4" s="306" t="s">
        <v>11</v>
      </c>
      <c r="I4" s="398"/>
      <c r="J4" s="294" t="s">
        <v>28</v>
      </c>
      <c r="K4" s="278" t="s">
        <v>6</v>
      </c>
      <c r="L4" s="331" t="s">
        <v>7</v>
      </c>
      <c r="M4" s="413"/>
    </row>
    <row r="5" spans="1:14" s="1" customFormat="1" ht="29.25" customHeight="1">
      <c r="A5" s="308"/>
      <c r="B5" s="305"/>
      <c r="C5" s="305"/>
      <c r="D5" s="2">
        <f>SUM(D6:D574)</f>
        <v>1231</v>
      </c>
      <c r="E5" s="2">
        <f>SUM(E6:E574)</f>
        <v>1245</v>
      </c>
      <c r="F5" s="309"/>
      <c r="G5" s="309"/>
      <c r="H5" s="309"/>
      <c r="I5" s="309"/>
      <c r="J5" s="2"/>
      <c r="K5" s="3"/>
      <c r="L5" s="332"/>
      <c r="M5" s="229"/>
    </row>
    <row r="6" spans="1:14" s="1" customFormat="1" ht="30" customHeight="1">
      <c r="A6" s="231">
        <v>1</v>
      </c>
      <c r="B6" s="17" t="s">
        <v>531</v>
      </c>
      <c r="C6" s="19" t="s">
        <v>264</v>
      </c>
      <c r="D6" s="20">
        <v>40</v>
      </c>
      <c r="E6" s="20">
        <v>40</v>
      </c>
      <c r="F6" s="37" t="s">
        <v>532</v>
      </c>
      <c r="G6" s="329"/>
      <c r="H6" s="329"/>
      <c r="I6" s="329"/>
      <c r="J6" s="17" t="s">
        <v>533</v>
      </c>
      <c r="K6" s="20">
        <v>100</v>
      </c>
      <c r="L6" s="333" t="s">
        <v>534</v>
      </c>
      <c r="M6" s="229"/>
      <c r="N6"/>
    </row>
    <row r="7" spans="1:14" s="1" customFormat="1" ht="30" customHeight="1">
      <c r="A7" s="231">
        <v>2</v>
      </c>
      <c r="B7" s="3" t="s">
        <v>4793</v>
      </c>
      <c r="C7" s="10" t="s">
        <v>535</v>
      </c>
      <c r="D7" s="309">
        <v>70</v>
      </c>
      <c r="E7" s="309">
        <v>70</v>
      </c>
      <c r="F7" s="309" t="s">
        <v>532</v>
      </c>
      <c r="G7" s="330"/>
      <c r="H7" s="330"/>
      <c r="I7" s="330"/>
      <c r="J7" s="3" t="s">
        <v>536</v>
      </c>
      <c r="K7" s="309"/>
      <c r="L7" s="334" t="s">
        <v>537</v>
      </c>
      <c r="M7" s="229"/>
      <c r="N7"/>
    </row>
    <row r="8" spans="1:14" s="1" customFormat="1" ht="54" customHeight="1">
      <c r="A8" s="231">
        <v>3</v>
      </c>
      <c r="B8" s="2" t="s">
        <v>4791</v>
      </c>
      <c r="C8" s="10" t="s">
        <v>538</v>
      </c>
      <c r="D8" s="309">
        <v>30</v>
      </c>
      <c r="E8" s="309">
        <v>30</v>
      </c>
      <c r="F8" s="309" t="s">
        <v>532</v>
      </c>
      <c r="G8" s="330">
        <v>35000</v>
      </c>
      <c r="H8" s="330">
        <v>50000</v>
      </c>
      <c r="I8" s="330">
        <v>10000</v>
      </c>
      <c r="J8" s="3" t="s">
        <v>539</v>
      </c>
      <c r="K8" s="309">
        <v>60</v>
      </c>
      <c r="L8" s="334" t="s">
        <v>540</v>
      </c>
      <c r="M8" s="339" t="s">
        <v>4799</v>
      </c>
      <c r="N8"/>
    </row>
    <row r="9" spans="1:14" s="1" customFormat="1" ht="30" customHeight="1">
      <c r="A9" s="231">
        <v>4</v>
      </c>
      <c r="B9" s="3" t="s">
        <v>541</v>
      </c>
      <c r="C9" s="10" t="s">
        <v>542</v>
      </c>
      <c r="D9" s="309">
        <v>26</v>
      </c>
      <c r="E9" s="309">
        <v>7</v>
      </c>
      <c r="F9" s="309" t="s">
        <v>543</v>
      </c>
      <c r="G9" s="330">
        <v>30000</v>
      </c>
      <c r="H9" s="330">
        <v>35000</v>
      </c>
      <c r="I9" s="330">
        <v>10000</v>
      </c>
      <c r="J9" s="3" t="s">
        <v>544</v>
      </c>
      <c r="K9" s="309">
        <v>100</v>
      </c>
      <c r="L9" s="334" t="s">
        <v>545</v>
      </c>
      <c r="M9" s="229"/>
      <c r="N9"/>
    </row>
    <row r="10" spans="1:14" s="1" customFormat="1" ht="30" customHeight="1">
      <c r="A10" s="231">
        <v>5</v>
      </c>
      <c r="B10" s="3" t="s">
        <v>546</v>
      </c>
      <c r="C10" s="10" t="s">
        <v>547</v>
      </c>
      <c r="D10" s="309">
        <v>25</v>
      </c>
      <c r="E10" s="309">
        <v>20</v>
      </c>
      <c r="F10" s="309" t="s">
        <v>532</v>
      </c>
      <c r="G10" s="330">
        <v>40000</v>
      </c>
      <c r="H10" s="330">
        <v>50000</v>
      </c>
      <c r="I10" s="330">
        <v>10000</v>
      </c>
      <c r="J10" s="3" t="s">
        <v>548</v>
      </c>
      <c r="K10" s="309">
        <v>60</v>
      </c>
      <c r="L10" s="334" t="s">
        <v>549</v>
      </c>
      <c r="M10" s="229"/>
      <c r="N10"/>
    </row>
    <row r="11" spans="1:14" s="1" customFormat="1" ht="30" customHeight="1">
      <c r="A11" s="231">
        <v>6</v>
      </c>
      <c r="B11" s="3" t="s">
        <v>550</v>
      </c>
      <c r="C11" s="10" t="s">
        <v>551</v>
      </c>
      <c r="D11" s="309">
        <v>53</v>
      </c>
      <c r="E11" s="309">
        <v>100</v>
      </c>
      <c r="F11" s="309" t="s">
        <v>532</v>
      </c>
      <c r="G11" s="330">
        <v>50000</v>
      </c>
      <c r="H11" s="330">
        <v>60000</v>
      </c>
      <c r="I11" s="330">
        <v>10000</v>
      </c>
      <c r="J11" s="3" t="s">
        <v>552</v>
      </c>
      <c r="K11" s="309">
        <v>30</v>
      </c>
      <c r="L11" s="334" t="s">
        <v>553</v>
      </c>
      <c r="M11" s="339" t="s">
        <v>4797</v>
      </c>
      <c r="N11"/>
    </row>
    <row r="12" spans="1:14" s="1" customFormat="1" ht="30" customHeight="1">
      <c r="A12" s="231">
        <v>7</v>
      </c>
      <c r="B12" s="3" t="s">
        <v>554</v>
      </c>
      <c r="C12" s="10" t="s">
        <v>265</v>
      </c>
      <c r="D12" s="309">
        <v>24</v>
      </c>
      <c r="E12" s="309">
        <v>20</v>
      </c>
      <c r="F12" s="309" t="s">
        <v>532</v>
      </c>
      <c r="G12" s="330">
        <v>40000</v>
      </c>
      <c r="H12" s="330">
        <v>50000</v>
      </c>
      <c r="I12" s="330">
        <v>10000</v>
      </c>
      <c r="J12" s="3" t="s">
        <v>555</v>
      </c>
      <c r="K12" s="309">
        <v>20</v>
      </c>
      <c r="L12" s="334" t="s">
        <v>556</v>
      </c>
      <c r="M12" s="339" t="s">
        <v>4796</v>
      </c>
      <c r="N12"/>
    </row>
    <row r="13" spans="1:14" s="1" customFormat="1" ht="30" customHeight="1">
      <c r="A13" s="231">
        <v>8</v>
      </c>
      <c r="B13" s="3" t="s">
        <v>557</v>
      </c>
      <c r="C13" s="10" t="s">
        <v>266</v>
      </c>
      <c r="D13" s="309">
        <v>24</v>
      </c>
      <c r="E13" s="309">
        <v>30</v>
      </c>
      <c r="F13" s="309" t="s">
        <v>532</v>
      </c>
      <c r="G13" s="330">
        <v>40000</v>
      </c>
      <c r="H13" s="330">
        <v>50000</v>
      </c>
      <c r="I13" s="330">
        <v>10000</v>
      </c>
      <c r="J13" s="3" t="s">
        <v>552</v>
      </c>
      <c r="K13" s="309">
        <v>30</v>
      </c>
      <c r="L13" s="334" t="s">
        <v>553</v>
      </c>
      <c r="M13" s="229"/>
      <c r="N13"/>
    </row>
    <row r="14" spans="1:14" s="1" customFormat="1" ht="30" customHeight="1">
      <c r="A14" s="231">
        <v>9</v>
      </c>
      <c r="B14" s="3" t="s">
        <v>558</v>
      </c>
      <c r="C14" s="10" t="s">
        <v>559</v>
      </c>
      <c r="D14" s="309">
        <v>41</v>
      </c>
      <c r="E14" s="309">
        <v>40</v>
      </c>
      <c r="F14" s="309" t="s">
        <v>532</v>
      </c>
      <c r="G14" s="330">
        <v>40000</v>
      </c>
      <c r="H14" s="330">
        <v>50000</v>
      </c>
      <c r="I14" s="330">
        <v>10000</v>
      </c>
      <c r="J14" s="3" t="s">
        <v>560</v>
      </c>
      <c r="K14" s="309">
        <v>50</v>
      </c>
      <c r="L14" s="334" t="s">
        <v>561</v>
      </c>
      <c r="M14" s="229"/>
      <c r="N14"/>
    </row>
    <row r="15" spans="1:14" s="1" customFormat="1" ht="30" customHeight="1">
      <c r="A15" s="231">
        <v>10</v>
      </c>
      <c r="B15" s="3" t="s">
        <v>562</v>
      </c>
      <c r="C15" s="10" t="s">
        <v>563</v>
      </c>
      <c r="D15" s="309">
        <v>20</v>
      </c>
      <c r="E15" s="309">
        <v>20</v>
      </c>
      <c r="F15" s="309" t="s">
        <v>532</v>
      </c>
      <c r="G15" s="330">
        <v>40000</v>
      </c>
      <c r="H15" s="330">
        <v>50000</v>
      </c>
      <c r="I15" s="330">
        <v>10000</v>
      </c>
      <c r="J15" s="3" t="s">
        <v>564</v>
      </c>
      <c r="K15" s="309">
        <v>100</v>
      </c>
      <c r="L15" s="334" t="s">
        <v>565</v>
      </c>
      <c r="M15" s="229"/>
      <c r="N15"/>
    </row>
    <row r="16" spans="1:14" s="1" customFormat="1" ht="30" customHeight="1">
      <c r="A16" s="231">
        <v>11</v>
      </c>
      <c r="B16" s="3" t="s">
        <v>566</v>
      </c>
      <c r="C16" s="10" t="s">
        <v>567</v>
      </c>
      <c r="D16" s="309">
        <v>18</v>
      </c>
      <c r="E16" s="309">
        <v>20</v>
      </c>
      <c r="F16" s="309" t="s">
        <v>532</v>
      </c>
      <c r="G16" s="330">
        <v>35000</v>
      </c>
      <c r="H16" s="330">
        <v>40000</v>
      </c>
      <c r="I16" s="330">
        <v>10000</v>
      </c>
      <c r="J16" s="3" t="s">
        <v>568</v>
      </c>
      <c r="K16" s="309">
        <v>80</v>
      </c>
      <c r="L16" s="334" t="s">
        <v>569</v>
      </c>
      <c r="M16" s="229"/>
      <c r="N16"/>
    </row>
    <row r="17" spans="1:14" s="1" customFormat="1" ht="30" customHeight="1">
      <c r="A17" s="231">
        <v>12</v>
      </c>
      <c r="B17" s="3" t="s">
        <v>570</v>
      </c>
      <c r="C17" s="10" t="s">
        <v>267</v>
      </c>
      <c r="D17" s="309">
        <v>18</v>
      </c>
      <c r="E17" s="309">
        <v>20</v>
      </c>
      <c r="F17" s="309" t="s">
        <v>532</v>
      </c>
      <c r="G17" s="330">
        <v>40000</v>
      </c>
      <c r="H17" s="330">
        <v>50000</v>
      </c>
      <c r="I17" s="330">
        <v>10000</v>
      </c>
      <c r="J17" s="3" t="s">
        <v>564</v>
      </c>
      <c r="K17" s="309">
        <v>100</v>
      </c>
      <c r="L17" s="334" t="s">
        <v>565</v>
      </c>
      <c r="M17" s="229"/>
      <c r="N17"/>
    </row>
    <row r="18" spans="1:14" s="1" customFormat="1" ht="30" customHeight="1">
      <c r="A18" s="231">
        <v>13</v>
      </c>
      <c r="B18" s="3" t="s">
        <v>571</v>
      </c>
      <c r="C18" s="10" t="s">
        <v>268</v>
      </c>
      <c r="D18" s="309">
        <v>21</v>
      </c>
      <c r="E18" s="309">
        <v>20</v>
      </c>
      <c r="F18" s="309" t="s">
        <v>532</v>
      </c>
      <c r="G18" s="330">
        <v>40000</v>
      </c>
      <c r="H18" s="330">
        <v>50000</v>
      </c>
      <c r="I18" s="330">
        <v>10000</v>
      </c>
      <c r="J18" s="3" t="s">
        <v>564</v>
      </c>
      <c r="K18" s="309">
        <v>100</v>
      </c>
      <c r="L18" s="334" t="s">
        <v>565</v>
      </c>
      <c r="M18" s="229"/>
      <c r="N18"/>
    </row>
    <row r="19" spans="1:14" s="1" customFormat="1" ht="30" customHeight="1">
      <c r="A19" s="231">
        <v>14</v>
      </c>
      <c r="B19" s="3" t="s">
        <v>572</v>
      </c>
      <c r="C19" s="10" t="s">
        <v>269</v>
      </c>
      <c r="D19" s="309">
        <v>20</v>
      </c>
      <c r="E19" s="309">
        <v>20</v>
      </c>
      <c r="F19" s="309" t="s">
        <v>532</v>
      </c>
      <c r="G19" s="330">
        <v>40000</v>
      </c>
      <c r="H19" s="330">
        <v>50000</v>
      </c>
      <c r="I19" s="330">
        <v>10000</v>
      </c>
      <c r="J19" s="3" t="s">
        <v>564</v>
      </c>
      <c r="K19" s="309">
        <v>100</v>
      </c>
      <c r="L19" s="334" t="s">
        <v>565</v>
      </c>
      <c r="M19" s="229"/>
      <c r="N19"/>
    </row>
    <row r="20" spans="1:14" s="1" customFormat="1" ht="30" customHeight="1">
      <c r="A20" s="231">
        <v>15</v>
      </c>
      <c r="B20" s="3" t="s">
        <v>573</v>
      </c>
      <c r="C20" s="10" t="s">
        <v>270</v>
      </c>
      <c r="D20" s="309">
        <v>21</v>
      </c>
      <c r="E20" s="309">
        <v>20</v>
      </c>
      <c r="F20" s="309" t="s">
        <v>532</v>
      </c>
      <c r="G20" s="330">
        <v>40000</v>
      </c>
      <c r="H20" s="330">
        <v>50000</v>
      </c>
      <c r="I20" s="330">
        <v>10000</v>
      </c>
      <c r="J20" s="3" t="s">
        <v>568</v>
      </c>
      <c r="K20" s="309">
        <v>80</v>
      </c>
      <c r="L20" s="334" t="s">
        <v>569</v>
      </c>
      <c r="M20" s="229"/>
      <c r="N20"/>
    </row>
    <row r="21" spans="1:14" s="1" customFormat="1" ht="30" customHeight="1">
      <c r="A21" s="231">
        <v>16</v>
      </c>
      <c r="B21" s="3" t="s">
        <v>574</v>
      </c>
      <c r="C21" s="10" t="s">
        <v>271</v>
      </c>
      <c r="D21" s="309">
        <v>17</v>
      </c>
      <c r="E21" s="309">
        <v>15</v>
      </c>
      <c r="F21" s="309" t="s">
        <v>532</v>
      </c>
      <c r="G21" s="330">
        <v>30000</v>
      </c>
      <c r="H21" s="330">
        <v>40000</v>
      </c>
      <c r="I21" s="330">
        <v>10000</v>
      </c>
      <c r="J21" s="3" t="s">
        <v>568</v>
      </c>
      <c r="K21" s="309">
        <v>80</v>
      </c>
      <c r="L21" s="334" t="s">
        <v>569</v>
      </c>
      <c r="M21" s="339" t="s">
        <v>4804</v>
      </c>
      <c r="N21"/>
    </row>
    <row r="22" spans="1:14" s="1" customFormat="1" ht="30" customHeight="1">
      <c r="A22" s="231">
        <v>17</v>
      </c>
      <c r="B22" s="3" t="s">
        <v>575</v>
      </c>
      <c r="C22" s="10" t="s">
        <v>272</v>
      </c>
      <c r="D22" s="309">
        <v>38</v>
      </c>
      <c r="E22" s="309">
        <v>30</v>
      </c>
      <c r="F22" s="309" t="s">
        <v>532</v>
      </c>
      <c r="G22" s="330">
        <v>45000</v>
      </c>
      <c r="H22" s="330">
        <v>55000</v>
      </c>
      <c r="I22" s="330">
        <v>10000</v>
      </c>
      <c r="J22" s="3" t="s">
        <v>568</v>
      </c>
      <c r="K22" s="309">
        <v>80</v>
      </c>
      <c r="L22" s="334" t="s">
        <v>569</v>
      </c>
      <c r="M22" s="229"/>
      <c r="N22"/>
    </row>
    <row r="23" spans="1:14" s="1" customFormat="1" ht="72.75" customHeight="1">
      <c r="A23" s="231">
        <v>18</v>
      </c>
      <c r="B23" s="3" t="s">
        <v>576</v>
      </c>
      <c r="C23" s="10" t="s">
        <v>273</v>
      </c>
      <c r="D23" s="309">
        <v>32</v>
      </c>
      <c r="E23" s="309">
        <v>40</v>
      </c>
      <c r="F23" s="309" t="s">
        <v>532</v>
      </c>
      <c r="G23" s="330">
        <v>35000</v>
      </c>
      <c r="H23" s="330">
        <v>50000</v>
      </c>
      <c r="I23" s="330">
        <v>5000</v>
      </c>
      <c r="J23" s="3" t="s">
        <v>577</v>
      </c>
      <c r="K23" s="309">
        <v>100</v>
      </c>
      <c r="L23" s="334" t="s">
        <v>578</v>
      </c>
      <c r="M23" s="338" t="s">
        <v>4794</v>
      </c>
      <c r="N23"/>
    </row>
    <row r="24" spans="1:14" s="1" customFormat="1" ht="57.75" customHeight="1">
      <c r="A24" s="231">
        <v>19</v>
      </c>
      <c r="B24" s="3" t="s">
        <v>579</v>
      </c>
      <c r="C24" s="10" t="s">
        <v>580</v>
      </c>
      <c r="D24" s="309">
        <v>20</v>
      </c>
      <c r="E24" s="309">
        <v>20</v>
      </c>
      <c r="F24" s="309" t="s">
        <v>532</v>
      </c>
      <c r="G24" s="330">
        <v>40000</v>
      </c>
      <c r="H24" s="330">
        <v>50000</v>
      </c>
      <c r="I24" s="330">
        <v>10000</v>
      </c>
      <c r="J24" s="3" t="s">
        <v>581</v>
      </c>
      <c r="K24" s="309">
        <v>60</v>
      </c>
      <c r="L24" s="334" t="s">
        <v>22</v>
      </c>
      <c r="M24" s="338" t="s">
        <v>4802</v>
      </c>
      <c r="N24"/>
    </row>
    <row r="25" spans="1:14" s="1" customFormat="1" ht="30" customHeight="1">
      <c r="A25" s="231">
        <v>20</v>
      </c>
      <c r="B25" s="8" t="s">
        <v>582</v>
      </c>
      <c r="C25" s="15" t="s">
        <v>583</v>
      </c>
      <c r="D25" s="309">
        <v>19</v>
      </c>
      <c r="E25" s="309">
        <v>20</v>
      </c>
      <c r="F25" s="309" t="s">
        <v>532</v>
      </c>
      <c r="G25" s="330">
        <v>40000</v>
      </c>
      <c r="H25" s="330">
        <v>50000</v>
      </c>
      <c r="I25" s="330">
        <v>10000</v>
      </c>
      <c r="J25" s="3" t="s">
        <v>584</v>
      </c>
      <c r="K25" s="309">
        <v>130</v>
      </c>
      <c r="L25" s="334" t="s">
        <v>585</v>
      </c>
      <c r="M25" s="339" t="s">
        <v>4796</v>
      </c>
      <c r="N25"/>
    </row>
    <row r="26" spans="1:14" s="1" customFormat="1" ht="30" customHeight="1">
      <c r="A26" s="231">
        <v>21</v>
      </c>
      <c r="B26" s="8" t="s">
        <v>586</v>
      </c>
      <c r="C26" s="10" t="s">
        <v>274</v>
      </c>
      <c r="D26" s="309">
        <v>29</v>
      </c>
      <c r="E26" s="309">
        <v>20</v>
      </c>
      <c r="F26" s="309" t="s">
        <v>532</v>
      </c>
      <c r="G26" s="330">
        <v>35000</v>
      </c>
      <c r="H26" s="330">
        <v>40000</v>
      </c>
      <c r="I26" s="330">
        <v>5000</v>
      </c>
      <c r="J26" s="3" t="s">
        <v>584</v>
      </c>
      <c r="K26" s="309">
        <v>130</v>
      </c>
      <c r="L26" s="334" t="s">
        <v>585</v>
      </c>
      <c r="M26" s="339" t="s">
        <v>4803</v>
      </c>
      <c r="N26"/>
    </row>
    <row r="27" spans="1:14" s="1" customFormat="1" ht="30" customHeight="1">
      <c r="A27" s="231">
        <v>22</v>
      </c>
      <c r="B27" s="8" t="s">
        <v>587</v>
      </c>
      <c r="C27" s="10" t="s">
        <v>275</v>
      </c>
      <c r="D27" s="309">
        <v>20</v>
      </c>
      <c r="E27" s="309">
        <v>20</v>
      </c>
      <c r="F27" s="309" t="s">
        <v>532</v>
      </c>
      <c r="G27" s="330">
        <v>40000</v>
      </c>
      <c r="H27" s="330">
        <v>50000</v>
      </c>
      <c r="I27" s="330">
        <v>10000</v>
      </c>
      <c r="J27" s="3" t="s">
        <v>584</v>
      </c>
      <c r="K27" s="309">
        <v>130</v>
      </c>
      <c r="L27" s="334" t="s">
        <v>585</v>
      </c>
      <c r="M27" s="336"/>
      <c r="N27"/>
    </row>
    <row r="28" spans="1:14" s="1" customFormat="1" ht="39" customHeight="1">
      <c r="A28" s="231">
        <v>23</v>
      </c>
      <c r="B28" s="8" t="s">
        <v>588</v>
      </c>
      <c r="C28" s="10" t="s">
        <v>276</v>
      </c>
      <c r="D28" s="309">
        <v>20</v>
      </c>
      <c r="E28" s="309">
        <v>20</v>
      </c>
      <c r="F28" s="309" t="s">
        <v>532</v>
      </c>
      <c r="G28" s="330">
        <v>40000</v>
      </c>
      <c r="H28" s="330">
        <v>50000</v>
      </c>
      <c r="I28" s="330">
        <v>10000</v>
      </c>
      <c r="J28" s="3" t="s">
        <v>589</v>
      </c>
      <c r="K28" s="309">
        <v>100</v>
      </c>
      <c r="L28" s="334" t="s">
        <v>22</v>
      </c>
      <c r="M28" s="336"/>
      <c r="N28"/>
    </row>
    <row r="29" spans="1:14" s="1" customFormat="1" ht="39" customHeight="1">
      <c r="A29" s="231">
        <v>24</v>
      </c>
      <c r="B29" s="3" t="s">
        <v>590</v>
      </c>
      <c r="C29" s="10" t="s">
        <v>591</v>
      </c>
      <c r="D29" s="309">
        <v>24</v>
      </c>
      <c r="E29" s="309">
        <v>40</v>
      </c>
      <c r="F29" s="309" t="s">
        <v>543</v>
      </c>
      <c r="G29" s="330">
        <v>40000</v>
      </c>
      <c r="H29" s="330">
        <v>50000</v>
      </c>
      <c r="I29" s="330">
        <v>5000</v>
      </c>
      <c r="J29" s="3" t="s">
        <v>592</v>
      </c>
      <c r="K29" s="309">
        <v>80</v>
      </c>
      <c r="L29" s="334" t="s">
        <v>593</v>
      </c>
      <c r="M29" s="339" t="s">
        <v>4801</v>
      </c>
      <c r="N29"/>
    </row>
    <row r="30" spans="1:14" s="1" customFormat="1" ht="39" customHeight="1">
      <c r="A30" s="231">
        <v>25</v>
      </c>
      <c r="B30" s="3" t="s">
        <v>594</v>
      </c>
      <c r="C30" s="10" t="s">
        <v>277</v>
      </c>
      <c r="D30" s="309">
        <v>5</v>
      </c>
      <c r="E30" s="309">
        <v>20</v>
      </c>
      <c r="F30" s="309" t="s">
        <v>543</v>
      </c>
      <c r="G30" s="330">
        <v>140000</v>
      </c>
      <c r="H30" s="330">
        <v>180000</v>
      </c>
      <c r="I30" s="330">
        <v>10000</v>
      </c>
      <c r="J30" s="3" t="s">
        <v>555</v>
      </c>
      <c r="K30" s="309">
        <v>50</v>
      </c>
      <c r="L30" s="334" t="s">
        <v>530</v>
      </c>
      <c r="M30" s="336"/>
      <c r="N30"/>
    </row>
    <row r="31" spans="1:14" s="1" customFormat="1" ht="39" customHeight="1">
      <c r="A31" s="231">
        <v>26</v>
      </c>
      <c r="B31" s="3" t="s">
        <v>595</v>
      </c>
      <c r="C31" s="10" t="s">
        <v>278</v>
      </c>
      <c r="D31" s="309">
        <v>22</v>
      </c>
      <c r="E31" s="309">
        <v>22</v>
      </c>
      <c r="F31" s="309" t="s">
        <v>532</v>
      </c>
      <c r="G31" s="330">
        <v>30000</v>
      </c>
      <c r="H31" s="330">
        <v>40000</v>
      </c>
      <c r="I31" s="330">
        <v>10000</v>
      </c>
      <c r="J31" s="3" t="s">
        <v>596</v>
      </c>
      <c r="K31" s="309">
        <v>80</v>
      </c>
      <c r="L31" s="334" t="s">
        <v>597</v>
      </c>
      <c r="M31" s="336"/>
      <c r="N31"/>
    </row>
    <row r="32" spans="1:14" s="1" customFormat="1" ht="39" customHeight="1">
      <c r="A32" s="231">
        <v>27</v>
      </c>
      <c r="B32" s="3" t="s">
        <v>598</v>
      </c>
      <c r="C32" s="10" t="s">
        <v>279</v>
      </c>
      <c r="D32" s="309">
        <v>32</v>
      </c>
      <c r="E32" s="309">
        <v>30</v>
      </c>
      <c r="F32" s="309" t="s">
        <v>543</v>
      </c>
      <c r="G32" s="330">
        <v>40000</v>
      </c>
      <c r="H32" s="330">
        <v>40000</v>
      </c>
      <c r="I32" s="330">
        <v>10000</v>
      </c>
      <c r="J32" s="3" t="s">
        <v>599</v>
      </c>
      <c r="K32" s="309">
        <v>60</v>
      </c>
      <c r="L32" s="334" t="s">
        <v>600</v>
      </c>
      <c r="M32" s="336"/>
      <c r="N32"/>
    </row>
    <row r="33" spans="1:14" s="1" customFormat="1" ht="39" customHeight="1">
      <c r="A33" s="231">
        <v>28</v>
      </c>
      <c r="B33" s="3" t="s">
        <v>4792</v>
      </c>
      <c r="C33" s="10" t="s">
        <v>280</v>
      </c>
      <c r="D33" s="309">
        <v>39</v>
      </c>
      <c r="E33" s="309">
        <v>35</v>
      </c>
      <c r="F33" s="309" t="s">
        <v>532</v>
      </c>
      <c r="G33" s="330">
        <v>50000</v>
      </c>
      <c r="H33" s="330">
        <v>60000</v>
      </c>
      <c r="I33" s="330">
        <v>10000</v>
      </c>
      <c r="J33" s="3" t="s">
        <v>601</v>
      </c>
      <c r="K33" s="309">
        <v>100</v>
      </c>
      <c r="L33" s="334" t="s">
        <v>602</v>
      </c>
      <c r="M33" s="336"/>
      <c r="N33"/>
    </row>
    <row r="34" spans="1:14" s="1" customFormat="1" ht="39" customHeight="1">
      <c r="A34" s="231">
        <v>29</v>
      </c>
      <c r="B34" s="8" t="s">
        <v>603</v>
      </c>
      <c r="C34" s="10" t="s">
        <v>604</v>
      </c>
      <c r="D34" s="309">
        <v>27</v>
      </c>
      <c r="E34" s="309">
        <v>25</v>
      </c>
      <c r="F34" s="309" t="s">
        <v>532</v>
      </c>
      <c r="G34" s="330">
        <v>30000</v>
      </c>
      <c r="H34" s="330">
        <v>35000</v>
      </c>
      <c r="I34" s="330">
        <v>10000</v>
      </c>
      <c r="J34" s="3" t="s">
        <v>605</v>
      </c>
      <c r="K34" s="309">
        <v>50</v>
      </c>
      <c r="L34" s="334" t="s">
        <v>606</v>
      </c>
      <c r="M34" s="336"/>
      <c r="N34"/>
    </row>
    <row r="35" spans="1:14" s="1" customFormat="1" ht="39" customHeight="1">
      <c r="A35" s="231">
        <v>30</v>
      </c>
      <c r="B35" s="8" t="s">
        <v>607</v>
      </c>
      <c r="C35" s="10" t="s">
        <v>281</v>
      </c>
      <c r="D35" s="309">
        <v>30</v>
      </c>
      <c r="E35" s="309">
        <v>30</v>
      </c>
      <c r="F35" s="309" t="s">
        <v>543</v>
      </c>
      <c r="G35" s="330">
        <v>30000</v>
      </c>
      <c r="H35" s="330">
        <v>40000</v>
      </c>
      <c r="I35" s="330">
        <v>10000</v>
      </c>
      <c r="J35" s="3" t="s">
        <v>608</v>
      </c>
      <c r="K35" s="309">
        <v>30</v>
      </c>
      <c r="L35" s="334" t="s">
        <v>609</v>
      </c>
      <c r="M35" s="336"/>
      <c r="N35"/>
    </row>
    <row r="36" spans="1:14" s="1" customFormat="1" ht="62.25" customHeight="1">
      <c r="A36" s="231">
        <v>31</v>
      </c>
      <c r="B36" s="8" t="s">
        <v>610</v>
      </c>
      <c r="C36" s="10" t="s">
        <v>282</v>
      </c>
      <c r="D36" s="309">
        <v>24</v>
      </c>
      <c r="E36" s="309">
        <v>24</v>
      </c>
      <c r="F36" s="309" t="s">
        <v>543</v>
      </c>
      <c r="G36" s="330">
        <v>30000</v>
      </c>
      <c r="H36" s="330">
        <v>40000</v>
      </c>
      <c r="I36" s="330">
        <v>10000</v>
      </c>
      <c r="J36" s="3" t="s">
        <v>611</v>
      </c>
      <c r="K36" s="309">
        <v>80</v>
      </c>
      <c r="L36" s="334" t="s">
        <v>612</v>
      </c>
      <c r="M36" s="338" t="s">
        <v>4800</v>
      </c>
      <c r="N36"/>
    </row>
    <row r="37" spans="1:14" s="1" customFormat="1" ht="39" customHeight="1">
      <c r="A37" s="231">
        <v>32</v>
      </c>
      <c r="B37" s="8" t="s">
        <v>613</v>
      </c>
      <c r="C37" s="10" t="s">
        <v>283</v>
      </c>
      <c r="D37" s="309">
        <v>30</v>
      </c>
      <c r="E37" s="309">
        <v>50</v>
      </c>
      <c r="F37" s="309" t="s">
        <v>543</v>
      </c>
      <c r="G37" s="330">
        <v>40000</v>
      </c>
      <c r="H37" s="330">
        <v>50000</v>
      </c>
      <c r="I37" s="330">
        <v>10000</v>
      </c>
      <c r="J37" s="3" t="s">
        <v>533</v>
      </c>
      <c r="K37" s="309">
        <v>40</v>
      </c>
      <c r="L37" s="334" t="s">
        <v>22</v>
      </c>
      <c r="M37" s="336"/>
      <c r="N37"/>
    </row>
    <row r="38" spans="1:14" s="1" customFormat="1" ht="39" customHeight="1">
      <c r="A38" s="231">
        <v>33</v>
      </c>
      <c r="B38" s="8" t="s">
        <v>614</v>
      </c>
      <c r="C38" s="10" t="s">
        <v>615</v>
      </c>
      <c r="D38" s="309">
        <v>21</v>
      </c>
      <c r="E38" s="309">
        <v>15</v>
      </c>
      <c r="F38" s="309" t="s">
        <v>616</v>
      </c>
      <c r="G38" s="330">
        <v>35000</v>
      </c>
      <c r="H38" s="330">
        <v>35000</v>
      </c>
      <c r="I38" s="330">
        <v>10000</v>
      </c>
      <c r="J38" s="3" t="s">
        <v>617</v>
      </c>
      <c r="K38" s="309">
        <v>100</v>
      </c>
      <c r="L38" s="334" t="s">
        <v>22</v>
      </c>
      <c r="M38" s="336"/>
      <c r="N38"/>
    </row>
    <row r="39" spans="1:14" s="1" customFormat="1" ht="39" customHeight="1">
      <c r="A39" s="231">
        <v>34</v>
      </c>
      <c r="B39" s="8" t="s">
        <v>618</v>
      </c>
      <c r="C39" s="10" t="s">
        <v>619</v>
      </c>
      <c r="D39" s="309">
        <v>20</v>
      </c>
      <c r="E39" s="309">
        <v>24</v>
      </c>
      <c r="F39" s="309" t="s">
        <v>616</v>
      </c>
      <c r="G39" s="330">
        <v>40000</v>
      </c>
      <c r="H39" s="330">
        <v>50000</v>
      </c>
      <c r="I39" s="330">
        <v>10000</v>
      </c>
      <c r="J39" s="3" t="s">
        <v>605</v>
      </c>
      <c r="K39" s="309">
        <v>50</v>
      </c>
      <c r="L39" s="334" t="s">
        <v>620</v>
      </c>
      <c r="M39" s="232" t="s">
        <v>4805</v>
      </c>
      <c r="N39"/>
    </row>
    <row r="40" spans="1:14" s="1" customFormat="1" ht="39" customHeight="1">
      <c r="A40" s="231">
        <v>35</v>
      </c>
      <c r="B40" s="8" t="s">
        <v>621</v>
      </c>
      <c r="C40" s="10" t="s">
        <v>622</v>
      </c>
      <c r="D40" s="309">
        <v>29</v>
      </c>
      <c r="E40" s="309">
        <v>30</v>
      </c>
      <c r="F40" s="309">
        <v>0</v>
      </c>
      <c r="G40" s="330">
        <v>40000</v>
      </c>
      <c r="H40" s="330">
        <v>40000</v>
      </c>
      <c r="I40" s="330">
        <v>10000</v>
      </c>
      <c r="J40" s="2" t="s">
        <v>623</v>
      </c>
      <c r="K40" s="309">
        <v>30</v>
      </c>
      <c r="L40" s="334" t="s">
        <v>624</v>
      </c>
      <c r="M40" s="336"/>
      <c r="N40"/>
    </row>
    <row r="41" spans="1:14" s="1" customFormat="1" ht="30" customHeight="1">
      <c r="A41" s="231">
        <v>36</v>
      </c>
      <c r="B41" s="8" t="s">
        <v>625</v>
      </c>
      <c r="C41" s="10" t="s">
        <v>626</v>
      </c>
      <c r="D41" s="309">
        <v>20</v>
      </c>
      <c r="E41" s="309">
        <v>20</v>
      </c>
      <c r="F41" s="309" t="s">
        <v>616</v>
      </c>
      <c r="G41" s="330">
        <v>30000</v>
      </c>
      <c r="H41" s="330">
        <v>30000</v>
      </c>
      <c r="I41" s="330">
        <v>5000</v>
      </c>
      <c r="J41" s="3" t="s">
        <v>589</v>
      </c>
      <c r="K41" s="309">
        <v>100</v>
      </c>
      <c r="L41" s="334" t="s">
        <v>22</v>
      </c>
      <c r="M41" s="336"/>
      <c r="N41"/>
    </row>
    <row r="42" spans="1:14" s="1" customFormat="1" ht="30" customHeight="1">
      <c r="A42" s="231">
        <v>37</v>
      </c>
      <c r="B42" s="8" t="s">
        <v>627</v>
      </c>
      <c r="C42" s="10" t="s">
        <v>628</v>
      </c>
      <c r="D42" s="309">
        <v>40</v>
      </c>
      <c r="E42" s="309">
        <v>30</v>
      </c>
      <c r="F42" s="309">
        <v>0</v>
      </c>
      <c r="G42" s="330">
        <v>40000</v>
      </c>
      <c r="H42" s="330">
        <v>40000</v>
      </c>
      <c r="I42" s="330">
        <v>10000</v>
      </c>
      <c r="J42" s="3" t="s">
        <v>629</v>
      </c>
      <c r="K42" s="309">
        <v>100</v>
      </c>
      <c r="L42" s="334" t="s">
        <v>22</v>
      </c>
      <c r="M42" s="336"/>
      <c r="N42"/>
    </row>
    <row r="43" spans="1:14" s="1" customFormat="1" ht="30" customHeight="1">
      <c r="A43" s="231">
        <v>38</v>
      </c>
      <c r="B43" s="8" t="s">
        <v>630</v>
      </c>
      <c r="C43" s="10" t="s">
        <v>631</v>
      </c>
      <c r="D43" s="309">
        <v>20</v>
      </c>
      <c r="E43" s="309">
        <v>20</v>
      </c>
      <c r="F43" s="309">
        <v>0</v>
      </c>
      <c r="G43" s="330">
        <v>40000</v>
      </c>
      <c r="H43" s="330">
        <v>50000</v>
      </c>
      <c r="I43" s="330">
        <v>10000</v>
      </c>
      <c r="J43" s="3" t="s">
        <v>589</v>
      </c>
      <c r="K43" s="309">
        <v>100</v>
      </c>
      <c r="L43" s="334" t="s">
        <v>22</v>
      </c>
      <c r="M43" s="336"/>
      <c r="N43"/>
    </row>
    <row r="44" spans="1:14" s="1" customFormat="1" ht="30" customHeight="1">
      <c r="A44" s="231">
        <v>39</v>
      </c>
      <c r="B44" s="8" t="s">
        <v>632</v>
      </c>
      <c r="C44" s="10" t="s">
        <v>633</v>
      </c>
      <c r="D44" s="309">
        <v>18</v>
      </c>
      <c r="E44" s="309">
        <v>10</v>
      </c>
      <c r="F44" s="309" t="s">
        <v>616</v>
      </c>
      <c r="G44" s="330">
        <v>25000</v>
      </c>
      <c r="H44" s="330">
        <v>25000</v>
      </c>
      <c r="I44" s="330">
        <v>5000</v>
      </c>
      <c r="J44" s="3" t="s">
        <v>634</v>
      </c>
      <c r="K44" s="309">
        <v>100</v>
      </c>
      <c r="L44" s="334" t="s">
        <v>530</v>
      </c>
      <c r="M44" s="336"/>
      <c r="N44"/>
    </row>
    <row r="45" spans="1:14" s="1" customFormat="1" ht="30" customHeight="1">
      <c r="A45" s="231">
        <v>40</v>
      </c>
      <c r="B45" s="8" t="s">
        <v>635</v>
      </c>
      <c r="C45" s="10" t="s">
        <v>636</v>
      </c>
      <c r="D45" s="309">
        <v>27</v>
      </c>
      <c r="E45" s="309">
        <v>30</v>
      </c>
      <c r="F45" s="309" t="s">
        <v>616</v>
      </c>
      <c r="G45" s="330">
        <v>35000</v>
      </c>
      <c r="H45" s="330">
        <v>40000</v>
      </c>
      <c r="I45" s="330">
        <v>10000</v>
      </c>
      <c r="J45" s="3" t="s">
        <v>637</v>
      </c>
      <c r="K45" s="309">
        <v>60</v>
      </c>
      <c r="L45" s="334" t="s">
        <v>22</v>
      </c>
      <c r="M45" s="336"/>
      <c r="N45"/>
    </row>
    <row r="46" spans="1:14" s="1" customFormat="1" ht="30" customHeight="1">
      <c r="A46" s="231">
        <v>41</v>
      </c>
      <c r="B46" s="8" t="s">
        <v>638</v>
      </c>
      <c r="C46" s="10" t="s">
        <v>639</v>
      </c>
      <c r="D46" s="309">
        <v>29</v>
      </c>
      <c r="E46" s="309">
        <v>25</v>
      </c>
      <c r="F46" s="309">
        <v>0</v>
      </c>
      <c r="G46" s="330">
        <v>40000</v>
      </c>
      <c r="H46" s="330">
        <v>50000</v>
      </c>
      <c r="I46" s="330">
        <v>10000</v>
      </c>
      <c r="J46" s="3" t="s">
        <v>640</v>
      </c>
      <c r="K46" s="309">
        <v>80</v>
      </c>
      <c r="L46" s="334" t="s">
        <v>530</v>
      </c>
      <c r="M46" s="232" t="s">
        <v>4806</v>
      </c>
      <c r="N46"/>
    </row>
    <row r="47" spans="1:14" s="1" customFormat="1" ht="30" customHeight="1">
      <c r="A47" s="231">
        <v>42</v>
      </c>
      <c r="B47" s="8" t="s">
        <v>641</v>
      </c>
      <c r="C47" s="10" t="s">
        <v>642</v>
      </c>
      <c r="D47" s="309">
        <v>27</v>
      </c>
      <c r="E47" s="309">
        <v>30</v>
      </c>
      <c r="F47" s="309">
        <v>0</v>
      </c>
      <c r="G47" s="330">
        <v>40000</v>
      </c>
      <c r="H47" s="330">
        <v>50000</v>
      </c>
      <c r="I47" s="330">
        <v>10000</v>
      </c>
      <c r="J47" s="3" t="s">
        <v>643</v>
      </c>
      <c r="K47" s="309">
        <v>70</v>
      </c>
      <c r="L47" s="334"/>
      <c r="M47" s="336"/>
      <c r="N47"/>
    </row>
    <row r="48" spans="1:14" s="1" customFormat="1" ht="30" customHeight="1">
      <c r="A48" s="231">
        <v>43</v>
      </c>
      <c r="B48" s="8" t="s">
        <v>644</v>
      </c>
      <c r="C48" s="10" t="s">
        <v>645</v>
      </c>
      <c r="D48" s="309">
        <v>14</v>
      </c>
      <c r="E48" s="309">
        <v>7</v>
      </c>
      <c r="F48" s="309" t="s">
        <v>616</v>
      </c>
      <c r="G48" s="330">
        <v>40000</v>
      </c>
      <c r="H48" s="330">
        <v>50000</v>
      </c>
      <c r="I48" s="330">
        <v>10000</v>
      </c>
      <c r="J48" s="2" t="s">
        <v>623</v>
      </c>
      <c r="K48" s="309">
        <v>30</v>
      </c>
      <c r="L48" s="334" t="s">
        <v>624</v>
      </c>
      <c r="M48" s="336"/>
      <c r="N48"/>
    </row>
    <row r="49" spans="1:14" s="1" customFormat="1" ht="30" customHeight="1">
      <c r="A49" s="231">
        <v>44</v>
      </c>
      <c r="B49" s="8" t="s">
        <v>646</v>
      </c>
      <c r="C49" s="10" t="s">
        <v>647</v>
      </c>
      <c r="D49" s="309">
        <v>26</v>
      </c>
      <c r="E49" s="309">
        <v>20</v>
      </c>
      <c r="F49" s="309" t="s">
        <v>616</v>
      </c>
      <c r="G49" s="330">
        <v>30000</v>
      </c>
      <c r="H49" s="330">
        <v>40000</v>
      </c>
      <c r="I49" s="330">
        <v>10000</v>
      </c>
      <c r="J49" s="3" t="s">
        <v>648</v>
      </c>
      <c r="K49" s="309">
        <v>30</v>
      </c>
      <c r="L49" s="334" t="s">
        <v>649</v>
      </c>
      <c r="M49" s="339" t="s">
        <v>4798</v>
      </c>
      <c r="N49"/>
    </row>
    <row r="50" spans="1:14" s="1" customFormat="1" ht="30" customHeight="1">
      <c r="A50" s="231">
        <v>45</v>
      </c>
      <c r="B50" s="8" t="s">
        <v>650</v>
      </c>
      <c r="C50" s="10" t="s">
        <v>651</v>
      </c>
      <c r="D50" s="309">
        <v>27</v>
      </c>
      <c r="E50" s="309">
        <v>26</v>
      </c>
      <c r="F50" s="309" t="s">
        <v>616</v>
      </c>
      <c r="G50" s="330">
        <v>30000</v>
      </c>
      <c r="H50" s="330">
        <v>30000</v>
      </c>
      <c r="I50" s="330">
        <v>5000</v>
      </c>
      <c r="J50" s="3" t="s">
        <v>652</v>
      </c>
      <c r="K50" s="309">
        <v>20</v>
      </c>
      <c r="L50" s="334" t="s">
        <v>22</v>
      </c>
      <c r="M50" s="336"/>
      <c r="N50"/>
    </row>
    <row r="51" spans="1:14" s="1" customFormat="1" ht="30" customHeight="1">
      <c r="A51" s="231">
        <v>46</v>
      </c>
      <c r="B51" s="8" t="s">
        <v>653</v>
      </c>
      <c r="C51" s="10" t="s">
        <v>654</v>
      </c>
      <c r="D51" s="309">
        <v>14</v>
      </c>
      <c r="E51" s="309">
        <v>0</v>
      </c>
      <c r="F51" s="309" t="s">
        <v>616</v>
      </c>
      <c r="G51" s="330">
        <v>35000</v>
      </c>
      <c r="H51" s="330">
        <v>35000</v>
      </c>
      <c r="I51" s="330">
        <v>5000</v>
      </c>
      <c r="J51" s="3" t="s">
        <v>634</v>
      </c>
      <c r="K51" s="309">
        <v>100</v>
      </c>
      <c r="L51" s="334" t="s">
        <v>530</v>
      </c>
      <c r="M51" s="339" t="s">
        <v>4795</v>
      </c>
      <c r="N51"/>
    </row>
    <row r="52" spans="1:14" s="1" customFormat="1" ht="30" customHeight="1" thickBot="1">
      <c r="A52" s="233">
        <v>47</v>
      </c>
      <c r="B52" s="255" t="s">
        <v>655</v>
      </c>
      <c r="C52" s="241" t="s">
        <v>656</v>
      </c>
      <c r="D52" s="236">
        <v>20</v>
      </c>
      <c r="E52" s="236">
        <v>20</v>
      </c>
      <c r="F52" s="236" t="s">
        <v>616</v>
      </c>
      <c r="G52" s="242">
        <v>30000</v>
      </c>
      <c r="H52" s="242">
        <v>40000</v>
      </c>
      <c r="I52" s="242">
        <v>10000</v>
      </c>
      <c r="J52" s="239" t="s">
        <v>657</v>
      </c>
      <c r="K52" s="236">
        <v>60</v>
      </c>
      <c r="L52" s="335" t="s">
        <v>530</v>
      </c>
      <c r="M52" s="337"/>
      <c r="N52"/>
    </row>
  </sheetData>
  <mergeCells count="10">
    <mergeCell ref="M3:M4"/>
    <mergeCell ref="I3:I4"/>
    <mergeCell ref="J3:L3"/>
    <mergeCell ref="A1:L1"/>
    <mergeCell ref="A3:A4"/>
    <mergeCell ref="B3:B4"/>
    <mergeCell ref="C3:C4"/>
    <mergeCell ref="E3:E4"/>
    <mergeCell ref="F3:F4"/>
    <mergeCell ref="G3:H3"/>
  </mergeCells>
  <phoneticPr fontId="2" type="noConversion"/>
  <pageMargins left="0.25" right="0.25" top="0.75" bottom="0.75" header="0.3" footer="0.3"/>
  <pageSetup paperSize="9" scale="6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5"/>
  <sheetViews>
    <sheetView workbookViewId="0">
      <pane xSplit="2" ySplit="4" topLeftCell="C131" activePane="bottomRight" state="frozen"/>
      <selection pane="topRight" activeCell="C1" sqref="C1"/>
      <selection pane="bottomLeft" activeCell="A5" sqref="A5"/>
      <selection pane="bottomRight" activeCell="B131" sqref="B131"/>
    </sheetView>
  </sheetViews>
  <sheetFormatPr defaultRowHeight="13.5"/>
  <cols>
    <col min="1" max="1" width="5.88671875" customWidth="1"/>
    <col min="2" max="2" width="14.88671875" style="53" customWidth="1"/>
    <col min="3" max="3" width="33.88671875" style="114" customWidth="1"/>
    <col min="4" max="4" width="6.44140625" style="115" customWidth="1"/>
    <col min="5" max="5" width="5" style="115" customWidth="1"/>
    <col min="6" max="6" width="10.77734375" style="148" customWidth="1"/>
    <col min="7" max="7" width="12" style="148" customWidth="1"/>
    <col min="8" max="8" width="17.44140625" style="53" customWidth="1"/>
    <col min="9" max="9" width="34.88671875" customWidth="1"/>
    <col min="10" max="10" width="5.6640625" style="53" customWidth="1"/>
    <col min="11" max="11" width="12.5546875" style="53" customWidth="1"/>
  </cols>
  <sheetData>
    <row r="1" spans="1:13" ht="32.25" customHeight="1">
      <c r="A1" s="415" t="s">
        <v>3906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</row>
    <row r="2" spans="1:13" ht="16.5" customHeight="1">
      <c r="A2" s="425" t="s">
        <v>3412</v>
      </c>
      <c r="B2" s="425" t="s">
        <v>3413</v>
      </c>
      <c r="C2" s="425" t="s">
        <v>3414</v>
      </c>
      <c r="D2" s="420" t="s">
        <v>3415</v>
      </c>
      <c r="E2" s="420" t="s">
        <v>3416</v>
      </c>
      <c r="F2" s="420" t="s">
        <v>3417</v>
      </c>
      <c r="G2" s="420"/>
      <c r="H2" s="425" t="s">
        <v>3418</v>
      </c>
      <c r="I2" s="425"/>
      <c r="J2" s="425"/>
      <c r="K2" s="425"/>
    </row>
    <row r="3" spans="1:13">
      <c r="A3" s="425"/>
      <c r="B3" s="426"/>
      <c r="C3" s="425"/>
      <c r="D3" s="420"/>
      <c r="E3" s="424"/>
      <c r="F3" s="420"/>
      <c r="G3" s="420"/>
      <c r="H3" s="425"/>
      <c r="I3" s="425"/>
      <c r="J3" s="425"/>
      <c r="K3" s="425"/>
    </row>
    <row r="4" spans="1:13" ht="24">
      <c r="A4" s="425"/>
      <c r="B4" s="426"/>
      <c r="C4" s="425"/>
      <c r="D4" s="340" t="s">
        <v>3419</v>
      </c>
      <c r="E4" s="424"/>
      <c r="F4" s="340" t="s">
        <v>3420</v>
      </c>
      <c r="G4" s="340" t="s">
        <v>3421</v>
      </c>
      <c r="H4" s="341" t="s">
        <v>3422</v>
      </c>
      <c r="I4" s="341" t="s">
        <v>3414</v>
      </c>
      <c r="J4" s="341" t="s">
        <v>3423</v>
      </c>
      <c r="K4" s="341" t="s">
        <v>907</v>
      </c>
    </row>
    <row r="5" spans="1:13" ht="30" customHeight="1">
      <c r="A5" s="151"/>
      <c r="B5" s="152"/>
      <c r="C5" s="151" t="s">
        <v>908</v>
      </c>
      <c r="D5" s="149"/>
      <c r="E5" s="149"/>
      <c r="F5" s="153"/>
      <c r="G5" s="153"/>
      <c r="H5" s="151"/>
      <c r="I5" s="151"/>
      <c r="J5" s="150"/>
      <c r="K5" s="150"/>
    </row>
    <row r="6" spans="1:13" s="58" customFormat="1" ht="24.75" customHeight="1">
      <c r="A6" s="146" t="s">
        <v>3424</v>
      </c>
      <c r="B6" s="54" t="s">
        <v>3425</v>
      </c>
      <c r="C6" s="56" t="s">
        <v>3426</v>
      </c>
      <c r="D6" s="57">
        <v>96</v>
      </c>
      <c r="E6" s="57">
        <v>56</v>
      </c>
      <c r="F6" s="57">
        <v>137500</v>
      </c>
      <c r="G6" s="57">
        <v>137500</v>
      </c>
      <c r="H6" s="54"/>
      <c r="I6" s="54" t="s">
        <v>3427</v>
      </c>
      <c r="J6" s="55"/>
      <c r="K6" s="55"/>
      <c r="L6"/>
      <c r="M6"/>
    </row>
    <row r="7" spans="1:13" s="58" customFormat="1" ht="24.75" customHeight="1">
      <c r="A7" s="146" t="s">
        <v>3424</v>
      </c>
      <c r="B7" s="144" t="s">
        <v>3428</v>
      </c>
      <c r="C7" s="59" t="s">
        <v>909</v>
      </c>
      <c r="D7" s="60">
        <v>103</v>
      </c>
      <c r="E7" s="60">
        <v>60</v>
      </c>
      <c r="F7" s="143" t="s">
        <v>3429</v>
      </c>
      <c r="G7" s="143" t="s">
        <v>3430</v>
      </c>
      <c r="H7" s="62"/>
      <c r="I7" s="54" t="s">
        <v>3427</v>
      </c>
      <c r="J7" s="145"/>
      <c r="K7" s="145"/>
      <c r="L7"/>
      <c r="M7"/>
    </row>
    <row r="8" spans="1:13" s="58" customFormat="1" ht="24.75" customHeight="1">
      <c r="A8" s="146" t="s">
        <v>3424</v>
      </c>
      <c r="B8" s="63" t="s">
        <v>3431</v>
      </c>
      <c r="C8" s="64" t="s">
        <v>910</v>
      </c>
      <c r="D8" s="65">
        <v>18</v>
      </c>
      <c r="E8" s="65">
        <v>2</v>
      </c>
      <c r="F8" s="118">
        <v>50000</v>
      </c>
      <c r="G8" s="118">
        <v>50000</v>
      </c>
      <c r="H8" s="66" t="s">
        <v>3432</v>
      </c>
      <c r="I8" s="59" t="s">
        <v>3433</v>
      </c>
      <c r="J8" s="147">
        <v>60</v>
      </c>
      <c r="K8" s="147" t="s">
        <v>3434</v>
      </c>
    </row>
    <row r="9" spans="1:13" s="58" customFormat="1" ht="24.75" customHeight="1">
      <c r="A9" s="146" t="s">
        <v>3424</v>
      </c>
      <c r="B9" s="63" t="s">
        <v>3435</v>
      </c>
      <c r="C9" s="64" t="s">
        <v>911</v>
      </c>
      <c r="D9" s="65">
        <v>31</v>
      </c>
      <c r="E9" s="65">
        <v>8</v>
      </c>
      <c r="F9" s="118">
        <v>35000</v>
      </c>
      <c r="G9" s="118">
        <v>40000</v>
      </c>
      <c r="H9" s="66" t="s">
        <v>3432</v>
      </c>
      <c r="I9" s="59" t="s">
        <v>912</v>
      </c>
      <c r="J9" s="147">
        <v>60</v>
      </c>
      <c r="K9" s="147" t="s">
        <v>3434</v>
      </c>
    </row>
    <row r="10" spans="1:13" s="58" customFormat="1" ht="24.75" customHeight="1">
      <c r="A10" s="146" t="s">
        <v>3424</v>
      </c>
      <c r="B10" s="63" t="s">
        <v>3436</v>
      </c>
      <c r="C10" s="64" t="s">
        <v>913</v>
      </c>
      <c r="D10" s="65">
        <v>22</v>
      </c>
      <c r="E10" s="65">
        <v>5</v>
      </c>
      <c r="F10" s="118">
        <v>35000</v>
      </c>
      <c r="G10" s="118">
        <v>40000</v>
      </c>
      <c r="H10" s="66" t="s">
        <v>3437</v>
      </c>
      <c r="I10" s="59" t="s">
        <v>914</v>
      </c>
      <c r="J10" s="147">
        <v>40</v>
      </c>
      <c r="K10" s="147" t="s">
        <v>3438</v>
      </c>
    </row>
    <row r="11" spans="1:13" s="58" customFormat="1" ht="24.75" customHeight="1">
      <c r="A11" s="146" t="s">
        <v>3424</v>
      </c>
      <c r="B11" s="63" t="s">
        <v>3439</v>
      </c>
      <c r="C11" s="64" t="s">
        <v>915</v>
      </c>
      <c r="D11" s="65">
        <v>30</v>
      </c>
      <c r="E11" s="65">
        <v>3</v>
      </c>
      <c r="F11" s="118">
        <v>35000</v>
      </c>
      <c r="G11" s="118">
        <v>45000</v>
      </c>
      <c r="H11" s="66" t="s">
        <v>3440</v>
      </c>
      <c r="I11" s="59" t="s">
        <v>916</v>
      </c>
      <c r="J11" s="147">
        <v>20</v>
      </c>
      <c r="K11" s="147" t="s">
        <v>3438</v>
      </c>
    </row>
    <row r="12" spans="1:13" s="58" customFormat="1" ht="24.75" customHeight="1">
      <c r="A12" s="146" t="s">
        <v>3424</v>
      </c>
      <c r="B12" s="63" t="s">
        <v>3441</v>
      </c>
      <c r="C12" s="64" t="s">
        <v>917</v>
      </c>
      <c r="D12" s="65">
        <v>28</v>
      </c>
      <c r="E12" s="65">
        <v>15</v>
      </c>
      <c r="F12" s="118">
        <v>50000</v>
      </c>
      <c r="G12" s="118">
        <v>60000</v>
      </c>
      <c r="H12" s="66" t="s">
        <v>3442</v>
      </c>
      <c r="I12" s="59" t="s">
        <v>918</v>
      </c>
      <c r="J12" s="147">
        <v>20</v>
      </c>
      <c r="K12" s="147" t="s">
        <v>3443</v>
      </c>
    </row>
    <row r="13" spans="1:13" s="58" customFormat="1" ht="24.75" customHeight="1">
      <c r="A13" s="146" t="s">
        <v>3424</v>
      </c>
      <c r="B13" s="63" t="s">
        <v>3444</v>
      </c>
      <c r="C13" s="64" t="s">
        <v>919</v>
      </c>
      <c r="D13" s="65">
        <v>28</v>
      </c>
      <c r="E13" s="65">
        <v>3</v>
      </c>
      <c r="F13" s="118">
        <v>40000</v>
      </c>
      <c r="G13" s="118">
        <v>40000</v>
      </c>
      <c r="H13" s="63" t="s">
        <v>3445</v>
      </c>
      <c r="I13" s="67" t="s">
        <v>920</v>
      </c>
      <c r="J13" s="68">
        <v>100</v>
      </c>
      <c r="K13" s="68" t="s">
        <v>3446</v>
      </c>
    </row>
    <row r="14" spans="1:13" s="58" customFormat="1" ht="24.75" customHeight="1">
      <c r="A14" s="146" t="s">
        <v>3424</v>
      </c>
      <c r="B14" s="63" t="s">
        <v>3447</v>
      </c>
      <c r="C14" s="69" t="s">
        <v>921</v>
      </c>
      <c r="D14" s="70">
        <v>8</v>
      </c>
      <c r="E14" s="70">
        <v>0</v>
      </c>
      <c r="F14" s="119">
        <v>40000</v>
      </c>
      <c r="G14" s="119">
        <v>40000</v>
      </c>
      <c r="H14" s="63" t="s">
        <v>3448</v>
      </c>
      <c r="I14" s="67" t="s">
        <v>922</v>
      </c>
      <c r="J14" s="68">
        <v>40</v>
      </c>
      <c r="K14" s="71" t="s">
        <v>3449</v>
      </c>
    </row>
    <row r="15" spans="1:13" s="58" customFormat="1" ht="24.75" customHeight="1">
      <c r="A15" s="146" t="s">
        <v>3424</v>
      </c>
      <c r="B15" s="63" t="s">
        <v>3450</v>
      </c>
      <c r="C15" s="64" t="s">
        <v>923</v>
      </c>
      <c r="D15" s="65">
        <v>38</v>
      </c>
      <c r="E15" s="65">
        <v>10</v>
      </c>
      <c r="F15" s="118">
        <v>60000</v>
      </c>
      <c r="G15" s="118">
        <v>60000</v>
      </c>
      <c r="H15" s="66" t="s">
        <v>3432</v>
      </c>
      <c r="I15" s="59" t="s">
        <v>912</v>
      </c>
      <c r="J15" s="147">
        <v>60</v>
      </c>
      <c r="K15" s="147" t="s">
        <v>3434</v>
      </c>
    </row>
    <row r="16" spans="1:13" s="58" customFormat="1" ht="24.75" customHeight="1">
      <c r="A16" s="146" t="s">
        <v>3424</v>
      </c>
      <c r="B16" s="72" t="s">
        <v>3451</v>
      </c>
      <c r="C16" s="73" t="s">
        <v>924</v>
      </c>
      <c r="D16" s="74">
        <v>14</v>
      </c>
      <c r="E16" s="61">
        <v>1</v>
      </c>
      <c r="F16" s="120">
        <v>30000</v>
      </c>
      <c r="G16" s="120">
        <v>40000</v>
      </c>
      <c r="H16" s="75" t="s">
        <v>3452</v>
      </c>
      <c r="I16" s="76" t="s">
        <v>925</v>
      </c>
      <c r="J16" s="77">
        <v>20</v>
      </c>
      <c r="K16" s="77" t="s">
        <v>3453</v>
      </c>
    </row>
    <row r="17" spans="1:11" s="58" customFormat="1" ht="24.75" customHeight="1">
      <c r="A17" s="146" t="s">
        <v>3424</v>
      </c>
      <c r="B17" s="72" t="s">
        <v>3454</v>
      </c>
      <c r="C17" s="73" t="s">
        <v>926</v>
      </c>
      <c r="D17" s="74">
        <v>19</v>
      </c>
      <c r="E17" s="61">
        <v>3</v>
      </c>
      <c r="F17" s="120">
        <v>30000</v>
      </c>
      <c r="G17" s="120">
        <v>40000</v>
      </c>
      <c r="H17" s="75" t="s">
        <v>3455</v>
      </c>
      <c r="I17" s="76" t="s">
        <v>927</v>
      </c>
      <c r="J17" s="77">
        <v>20</v>
      </c>
      <c r="K17" s="77" t="s">
        <v>3453</v>
      </c>
    </row>
    <row r="18" spans="1:11" s="58" customFormat="1" ht="24.75" customHeight="1">
      <c r="A18" s="146" t="s">
        <v>3424</v>
      </c>
      <c r="B18" s="72" t="s">
        <v>3456</v>
      </c>
      <c r="C18" s="73" t="s">
        <v>928</v>
      </c>
      <c r="D18" s="74">
        <v>45</v>
      </c>
      <c r="E18" s="61">
        <v>5</v>
      </c>
      <c r="F18" s="120">
        <v>50000</v>
      </c>
      <c r="G18" s="120">
        <v>50000</v>
      </c>
      <c r="H18" s="75" t="s">
        <v>3457</v>
      </c>
      <c r="I18" s="76" t="s">
        <v>929</v>
      </c>
      <c r="J18" s="77">
        <v>20</v>
      </c>
      <c r="K18" s="77" t="s">
        <v>3453</v>
      </c>
    </row>
    <row r="19" spans="1:11" s="58" customFormat="1" ht="24.75" customHeight="1">
      <c r="A19" s="146" t="s">
        <v>3424</v>
      </c>
      <c r="B19" s="72" t="s">
        <v>3458</v>
      </c>
      <c r="C19" s="73" t="s">
        <v>930</v>
      </c>
      <c r="D19" s="74">
        <v>40</v>
      </c>
      <c r="E19" s="61">
        <v>5</v>
      </c>
      <c r="F19" s="120">
        <v>30000</v>
      </c>
      <c r="G19" s="120">
        <v>45000</v>
      </c>
      <c r="H19" s="75" t="s">
        <v>3457</v>
      </c>
      <c r="I19" s="76" t="s">
        <v>929</v>
      </c>
      <c r="J19" s="77">
        <v>20</v>
      </c>
      <c r="K19" s="77" t="s">
        <v>3453</v>
      </c>
    </row>
    <row r="20" spans="1:11" s="58" customFormat="1" ht="24.75" customHeight="1">
      <c r="A20" s="146" t="s">
        <v>3424</v>
      </c>
      <c r="B20" s="72" t="s">
        <v>3459</v>
      </c>
      <c r="C20" s="73" t="s">
        <v>931</v>
      </c>
      <c r="D20" s="74">
        <v>36</v>
      </c>
      <c r="E20" s="61">
        <v>5</v>
      </c>
      <c r="F20" s="120">
        <v>40000</v>
      </c>
      <c r="G20" s="120">
        <v>50000</v>
      </c>
      <c r="H20" s="75" t="s">
        <v>3460</v>
      </c>
      <c r="I20" s="76" t="s">
        <v>932</v>
      </c>
      <c r="J20" s="77">
        <v>20</v>
      </c>
      <c r="K20" s="77" t="s">
        <v>3453</v>
      </c>
    </row>
    <row r="21" spans="1:11" s="58" customFormat="1" ht="24.75" customHeight="1">
      <c r="A21" s="146" t="s">
        <v>3424</v>
      </c>
      <c r="B21" s="72" t="s">
        <v>3461</v>
      </c>
      <c r="C21" s="73" t="s">
        <v>933</v>
      </c>
      <c r="D21" s="74">
        <v>19</v>
      </c>
      <c r="E21" s="61">
        <v>8</v>
      </c>
      <c r="F21" s="120">
        <v>60000</v>
      </c>
      <c r="G21" s="120">
        <v>60000</v>
      </c>
      <c r="H21" s="75" t="s">
        <v>3462</v>
      </c>
      <c r="I21" s="76" t="s">
        <v>934</v>
      </c>
      <c r="J21" s="77">
        <v>40</v>
      </c>
      <c r="K21" s="77" t="s">
        <v>3453</v>
      </c>
    </row>
    <row r="22" spans="1:11" s="58" customFormat="1" ht="24.75" customHeight="1">
      <c r="A22" s="146" t="s">
        <v>3424</v>
      </c>
      <c r="B22" s="72" t="s">
        <v>3463</v>
      </c>
      <c r="C22" s="73" t="s">
        <v>935</v>
      </c>
      <c r="D22" s="74">
        <v>28</v>
      </c>
      <c r="E22" s="61">
        <v>10</v>
      </c>
      <c r="F22" s="120">
        <v>50000</v>
      </c>
      <c r="G22" s="120">
        <v>60000</v>
      </c>
      <c r="H22" s="75" t="s">
        <v>3462</v>
      </c>
      <c r="I22" s="76" t="s">
        <v>934</v>
      </c>
      <c r="J22" s="77">
        <v>40</v>
      </c>
      <c r="K22" s="77" t="s">
        <v>3453</v>
      </c>
    </row>
    <row r="23" spans="1:11" s="58" customFormat="1" ht="24.75" customHeight="1">
      <c r="A23" s="146" t="s">
        <v>3424</v>
      </c>
      <c r="B23" s="72" t="s">
        <v>3464</v>
      </c>
      <c r="C23" s="73" t="s">
        <v>936</v>
      </c>
      <c r="D23" s="74">
        <v>19</v>
      </c>
      <c r="E23" s="61">
        <v>8</v>
      </c>
      <c r="F23" s="120">
        <v>50000</v>
      </c>
      <c r="G23" s="120">
        <v>50000</v>
      </c>
      <c r="H23" s="75" t="s">
        <v>3462</v>
      </c>
      <c r="I23" s="76" t="s">
        <v>934</v>
      </c>
      <c r="J23" s="77">
        <v>40</v>
      </c>
      <c r="K23" s="77" t="s">
        <v>3453</v>
      </c>
    </row>
    <row r="24" spans="1:11" s="58" customFormat="1" ht="24.75" customHeight="1">
      <c r="A24" s="146" t="s">
        <v>3424</v>
      </c>
      <c r="B24" s="72" t="s">
        <v>3465</v>
      </c>
      <c r="C24" s="73" t="s">
        <v>937</v>
      </c>
      <c r="D24" s="74">
        <v>28</v>
      </c>
      <c r="E24" s="61">
        <v>10</v>
      </c>
      <c r="F24" s="120">
        <v>50000</v>
      </c>
      <c r="G24" s="120">
        <v>50000</v>
      </c>
      <c r="H24" s="75" t="s">
        <v>3462</v>
      </c>
      <c r="I24" s="76" t="s">
        <v>934</v>
      </c>
      <c r="J24" s="77">
        <v>40</v>
      </c>
      <c r="K24" s="77" t="s">
        <v>3453</v>
      </c>
    </row>
    <row r="25" spans="1:11" s="58" customFormat="1" ht="24.75" customHeight="1">
      <c r="A25" s="146" t="s">
        <v>3424</v>
      </c>
      <c r="B25" s="72" t="s">
        <v>3466</v>
      </c>
      <c r="C25" s="73" t="s">
        <v>938</v>
      </c>
      <c r="D25" s="74">
        <v>32</v>
      </c>
      <c r="E25" s="61">
        <v>15</v>
      </c>
      <c r="F25" s="120">
        <v>70000</v>
      </c>
      <c r="G25" s="120">
        <v>70000</v>
      </c>
      <c r="H25" s="75" t="s">
        <v>939</v>
      </c>
      <c r="I25" s="76" t="s">
        <v>934</v>
      </c>
      <c r="J25" s="77">
        <v>40</v>
      </c>
      <c r="K25" s="77" t="s">
        <v>3453</v>
      </c>
    </row>
    <row r="26" spans="1:11" s="58" customFormat="1" ht="24.75" customHeight="1">
      <c r="A26" s="146" t="s">
        <v>3424</v>
      </c>
      <c r="B26" s="72" t="s">
        <v>3467</v>
      </c>
      <c r="C26" s="73" t="s">
        <v>940</v>
      </c>
      <c r="D26" s="74">
        <v>32</v>
      </c>
      <c r="E26" s="61">
        <v>4</v>
      </c>
      <c r="F26" s="120">
        <v>60000</v>
      </c>
      <c r="G26" s="120">
        <v>60000</v>
      </c>
      <c r="H26" s="75" t="s">
        <v>939</v>
      </c>
      <c r="I26" s="76" t="s">
        <v>934</v>
      </c>
      <c r="J26" s="77">
        <v>40</v>
      </c>
      <c r="K26" s="77" t="s">
        <v>3453</v>
      </c>
    </row>
    <row r="27" spans="1:11" s="58" customFormat="1" ht="24.75" customHeight="1">
      <c r="A27" s="146" t="s">
        <v>3424</v>
      </c>
      <c r="B27" s="72" t="s">
        <v>3468</v>
      </c>
      <c r="C27" s="73" t="s">
        <v>941</v>
      </c>
      <c r="D27" s="74">
        <v>20</v>
      </c>
      <c r="E27" s="61">
        <v>7</v>
      </c>
      <c r="F27" s="120">
        <v>40000</v>
      </c>
      <c r="G27" s="120">
        <v>50000</v>
      </c>
      <c r="H27" s="75" t="s">
        <v>3469</v>
      </c>
      <c r="I27" s="76" t="s">
        <v>942</v>
      </c>
      <c r="J27" s="77">
        <v>30</v>
      </c>
      <c r="K27" s="77" t="s">
        <v>3453</v>
      </c>
    </row>
    <row r="28" spans="1:11" s="58" customFormat="1" ht="24.75" customHeight="1">
      <c r="A28" s="146" t="s">
        <v>3424</v>
      </c>
      <c r="B28" s="72" t="s">
        <v>3470</v>
      </c>
      <c r="C28" s="73" t="s">
        <v>943</v>
      </c>
      <c r="D28" s="74">
        <v>30</v>
      </c>
      <c r="E28" s="61">
        <v>5</v>
      </c>
      <c r="F28" s="120">
        <v>30000</v>
      </c>
      <c r="G28" s="120">
        <v>45000</v>
      </c>
      <c r="H28" s="75" t="s">
        <v>3469</v>
      </c>
      <c r="I28" s="76" t="s">
        <v>942</v>
      </c>
      <c r="J28" s="77">
        <v>30</v>
      </c>
      <c r="K28" s="77" t="s">
        <v>3453</v>
      </c>
    </row>
    <row r="29" spans="1:11" s="58" customFormat="1" ht="24.75" customHeight="1">
      <c r="A29" s="146" t="s">
        <v>3424</v>
      </c>
      <c r="B29" s="72" t="s">
        <v>3471</v>
      </c>
      <c r="C29" s="73" t="s">
        <v>944</v>
      </c>
      <c r="D29" s="74">
        <v>30</v>
      </c>
      <c r="E29" s="61">
        <v>3</v>
      </c>
      <c r="F29" s="120">
        <v>80000</v>
      </c>
      <c r="G29" s="120">
        <v>100000</v>
      </c>
      <c r="H29" s="75" t="s">
        <v>3469</v>
      </c>
      <c r="I29" s="76" t="s">
        <v>942</v>
      </c>
      <c r="J29" s="77">
        <v>30</v>
      </c>
      <c r="K29" s="77" t="s">
        <v>3453</v>
      </c>
    </row>
    <row r="30" spans="1:11" s="58" customFormat="1" ht="24.75" customHeight="1">
      <c r="A30" s="146" t="s">
        <v>3424</v>
      </c>
      <c r="B30" s="72" t="s">
        <v>3472</v>
      </c>
      <c r="C30" s="73" t="s">
        <v>945</v>
      </c>
      <c r="D30" s="74">
        <v>28</v>
      </c>
      <c r="E30" s="61">
        <v>2</v>
      </c>
      <c r="F30" s="120">
        <v>55000</v>
      </c>
      <c r="G30" s="120">
        <v>70000</v>
      </c>
      <c r="H30" s="75" t="s">
        <v>3460</v>
      </c>
      <c r="I30" s="76" t="s">
        <v>932</v>
      </c>
      <c r="J30" s="77">
        <v>20</v>
      </c>
      <c r="K30" s="77" t="s">
        <v>3453</v>
      </c>
    </row>
    <row r="31" spans="1:11" s="58" customFormat="1" ht="24.75" customHeight="1">
      <c r="A31" s="146" t="s">
        <v>3424</v>
      </c>
      <c r="B31" s="72" t="s">
        <v>3473</v>
      </c>
      <c r="C31" s="73" t="s">
        <v>946</v>
      </c>
      <c r="D31" s="74">
        <v>35</v>
      </c>
      <c r="E31" s="61">
        <v>10</v>
      </c>
      <c r="F31" s="120">
        <v>50000</v>
      </c>
      <c r="G31" s="120">
        <v>50000</v>
      </c>
      <c r="H31" s="75" t="s">
        <v>3474</v>
      </c>
      <c r="I31" s="76" t="s">
        <v>947</v>
      </c>
      <c r="J31" s="77">
        <v>20</v>
      </c>
      <c r="K31" s="77" t="s">
        <v>3475</v>
      </c>
    </row>
    <row r="32" spans="1:11" s="58" customFormat="1" ht="24.75" customHeight="1">
      <c r="A32" s="146" t="s">
        <v>3424</v>
      </c>
      <c r="B32" s="72" t="s">
        <v>3476</v>
      </c>
      <c r="C32" s="73" t="s">
        <v>948</v>
      </c>
      <c r="D32" s="74">
        <v>26</v>
      </c>
      <c r="E32" s="61">
        <v>5</v>
      </c>
      <c r="F32" s="120">
        <v>50000</v>
      </c>
      <c r="G32" s="120">
        <v>50000</v>
      </c>
      <c r="H32" s="75" t="s">
        <v>3460</v>
      </c>
      <c r="I32" s="76" t="s">
        <v>932</v>
      </c>
      <c r="J32" s="77">
        <v>20</v>
      </c>
      <c r="K32" s="77" t="s">
        <v>3453</v>
      </c>
    </row>
    <row r="33" spans="1:11" s="58" customFormat="1" ht="24.75" customHeight="1">
      <c r="A33" s="146" t="s">
        <v>3424</v>
      </c>
      <c r="B33" s="72" t="s">
        <v>3477</v>
      </c>
      <c r="C33" s="73" t="s">
        <v>949</v>
      </c>
      <c r="D33" s="74">
        <v>28</v>
      </c>
      <c r="E33" s="61">
        <v>5</v>
      </c>
      <c r="F33" s="120">
        <v>45000</v>
      </c>
      <c r="G33" s="120">
        <v>55000</v>
      </c>
      <c r="H33" s="75" t="s">
        <v>3460</v>
      </c>
      <c r="I33" s="76" t="s">
        <v>932</v>
      </c>
      <c r="J33" s="77">
        <v>20</v>
      </c>
      <c r="K33" s="77" t="s">
        <v>3453</v>
      </c>
    </row>
    <row r="34" spans="1:11" s="58" customFormat="1" ht="24.75" customHeight="1">
      <c r="A34" s="146" t="s">
        <v>3424</v>
      </c>
      <c r="B34" s="72" t="s">
        <v>3478</v>
      </c>
      <c r="C34" s="73" t="s">
        <v>950</v>
      </c>
      <c r="D34" s="74">
        <v>23</v>
      </c>
      <c r="E34" s="61">
        <v>3</v>
      </c>
      <c r="F34" s="120">
        <v>40000</v>
      </c>
      <c r="G34" s="120">
        <v>40000</v>
      </c>
      <c r="H34" s="75" t="s">
        <v>3460</v>
      </c>
      <c r="I34" s="76" t="s">
        <v>932</v>
      </c>
      <c r="J34" s="77">
        <v>20</v>
      </c>
      <c r="K34" s="77" t="s">
        <v>3453</v>
      </c>
    </row>
    <row r="35" spans="1:11" s="58" customFormat="1" ht="24.75" customHeight="1">
      <c r="A35" s="146" t="s">
        <v>3424</v>
      </c>
      <c r="B35" s="72" t="s">
        <v>3479</v>
      </c>
      <c r="C35" s="73" t="s">
        <v>951</v>
      </c>
      <c r="D35" s="74">
        <v>50</v>
      </c>
      <c r="E35" s="61">
        <v>3</v>
      </c>
      <c r="F35" s="120">
        <v>60000</v>
      </c>
      <c r="G35" s="120">
        <v>80000</v>
      </c>
      <c r="H35" s="75" t="s">
        <v>952</v>
      </c>
      <c r="I35" s="76" t="s">
        <v>932</v>
      </c>
      <c r="J35" s="77">
        <v>20</v>
      </c>
      <c r="K35" s="77" t="s">
        <v>3453</v>
      </c>
    </row>
    <row r="36" spans="1:11" s="58" customFormat="1" ht="24.75" customHeight="1">
      <c r="A36" s="146" t="s">
        <v>3424</v>
      </c>
      <c r="B36" s="72" t="s">
        <v>3480</v>
      </c>
      <c r="C36" s="73" t="s">
        <v>953</v>
      </c>
      <c r="D36" s="74">
        <v>28</v>
      </c>
      <c r="E36" s="61">
        <v>5</v>
      </c>
      <c r="F36" s="120">
        <v>35000</v>
      </c>
      <c r="G36" s="120">
        <v>45000</v>
      </c>
      <c r="H36" s="75" t="s">
        <v>3462</v>
      </c>
      <c r="I36" s="76" t="s">
        <v>934</v>
      </c>
      <c r="J36" s="77">
        <v>40</v>
      </c>
      <c r="K36" s="77" t="s">
        <v>3453</v>
      </c>
    </row>
    <row r="37" spans="1:11" s="58" customFormat="1" ht="24.75" customHeight="1">
      <c r="A37" s="146" t="s">
        <v>3424</v>
      </c>
      <c r="B37" s="72" t="s">
        <v>3481</v>
      </c>
      <c r="C37" s="73" t="s">
        <v>954</v>
      </c>
      <c r="D37" s="74">
        <v>19</v>
      </c>
      <c r="E37" s="61">
        <v>5</v>
      </c>
      <c r="F37" s="120">
        <v>50000</v>
      </c>
      <c r="G37" s="120">
        <v>50000</v>
      </c>
      <c r="H37" s="75" t="s">
        <v>3482</v>
      </c>
      <c r="I37" s="76" t="s">
        <v>955</v>
      </c>
      <c r="J37" s="77">
        <v>20</v>
      </c>
      <c r="K37" s="77" t="s">
        <v>3483</v>
      </c>
    </row>
    <row r="38" spans="1:11" ht="24.75" customHeight="1">
      <c r="A38" s="146" t="s">
        <v>3424</v>
      </c>
      <c r="B38" s="144" t="s">
        <v>3484</v>
      </c>
      <c r="C38" s="59" t="s">
        <v>956</v>
      </c>
      <c r="D38" s="60">
        <v>100</v>
      </c>
      <c r="E38" s="60">
        <v>58</v>
      </c>
      <c r="F38" s="143" t="s">
        <v>3429</v>
      </c>
      <c r="G38" s="143" t="s">
        <v>3429</v>
      </c>
      <c r="H38" s="62"/>
      <c r="I38" s="144" t="s">
        <v>3485</v>
      </c>
      <c r="J38" s="145">
        <v>100</v>
      </c>
      <c r="K38" s="145" t="s">
        <v>3486</v>
      </c>
    </row>
    <row r="39" spans="1:11" ht="24.75" customHeight="1">
      <c r="A39" s="146" t="s">
        <v>3424</v>
      </c>
      <c r="B39" s="144" t="s">
        <v>3487</v>
      </c>
      <c r="C39" s="59" t="s">
        <v>957</v>
      </c>
      <c r="D39" s="60">
        <v>40</v>
      </c>
      <c r="E39" s="60">
        <v>10</v>
      </c>
      <c r="F39" s="143">
        <v>70000</v>
      </c>
      <c r="G39" s="143">
        <v>70000</v>
      </c>
      <c r="H39" s="62"/>
      <c r="I39" s="62"/>
      <c r="J39" s="145"/>
      <c r="K39" s="145"/>
    </row>
    <row r="40" spans="1:11" ht="24.75" customHeight="1">
      <c r="A40" s="146" t="s">
        <v>3424</v>
      </c>
      <c r="B40" s="78" t="s">
        <v>3488</v>
      </c>
      <c r="C40" s="79" t="s">
        <v>958</v>
      </c>
      <c r="D40" s="80">
        <v>42</v>
      </c>
      <c r="E40" s="80">
        <v>10</v>
      </c>
      <c r="F40" s="143">
        <v>35000</v>
      </c>
      <c r="G40" s="143">
        <v>45000</v>
      </c>
      <c r="H40" s="81" t="s">
        <v>3489</v>
      </c>
      <c r="I40" s="81" t="s">
        <v>959</v>
      </c>
      <c r="J40" s="82">
        <v>30</v>
      </c>
      <c r="K40" s="82" t="s">
        <v>3453</v>
      </c>
    </row>
    <row r="41" spans="1:11" ht="24.75" customHeight="1">
      <c r="A41" s="146" t="s">
        <v>3424</v>
      </c>
      <c r="B41" s="81" t="s">
        <v>3490</v>
      </c>
      <c r="C41" s="83" t="s">
        <v>960</v>
      </c>
      <c r="D41" s="84">
        <v>42</v>
      </c>
      <c r="E41" s="84">
        <v>10</v>
      </c>
      <c r="F41" s="143">
        <v>40000</v>
      </c>
      <c r="G41" s="143">
        <v>50000</v>
      </c>
      <c r="H41" s="81" t="s">
        <v>3489</v>
      </c>
      <c r="I41" s="81" t="s">
        <v>959</v>
      </c>
      <c r="J41" s="33">
        <v>30</v>
      </c>
      <c r="K41" s="33" t="s">
        <v>3453</v>
      </c>
    </row>
    <row r="42" spans="1:11" ht="24.75" customHeight="1">
      <c r="A42" s="146" t="s">
        <v>3424</v>
      </c>
      <c r="B42" s="81" t="s">
        <v>3491</v>
      </c>
      <c r="C42" s="83" t="s">
        <v>961</v>
      </c>
      <c r="D42" s="84">
        <v>40</v>
      </c>
      <c r="E42" s="84">
        <v>10</v>
      </c>
      <c r="F42" s="143">
        <v>40000</v>
      </c>
      <c r="G42" s="143">
        <v>50000</v>
      </c>
      <c r="H42" s="81" t="s">
        <v>3492</v>
      </c>
      <c r="I42" s="34" t="s">
        <v>962</v>
      </c>
      <c r="J42" s="33">
        <v>60</v>
      </c>
      <c r="K42" s="33" t="s">
        <v>3483</v>
      </c>
    </row>
    <row r="43" spans="1:11" ht="24.75" customHeight="1">
      <c r="A43" s="146" t="s">
        <v>3424</v>
      </c>
      <c r="B43" s="78" t="s">
        <v>3493</v>
      </c>
      <c r="C43" s="79" t="s">
        <v>963</v>
      </c>
      <c r="D43" s="80">
        <v>35</v>
      </c>
      <c r="E43" s="80">
        <v>20</v>
      </c>
      <c r="F43" s="143">
        <v>40000</v>
      </c>
      <c r="G43" s="143">
        <v>50000</v>
      </c>
      <c r="H43" s="85" t="s">
        <v>3492</v>
      </c>
      <c r="I43" s="34" t="s">
        <v>962</v>
      </c>
      <c r="J43" s="82">
        <v>60</v>
      </c>
      <c r="K43" s="82" t="s">
        <v>3483</v>
      </c>
    </row>
    <row r="44" spans="1:11" ht="24.75" customHeight="1">
      <c r="A44" s="146" t="s">
        <v>3424</v>
      </c>
      <c r="B44" s="78" t="s">
        <v>3494</v>
      </c>
      <c r="C44" s="79" t="s">
        <v>964</v>
      </c>
      <c r="D44" s="80">
        <v>36</v>
      </c>
      <c r="E44" s="84">
        <v>10</v>
      </c>
      <c r="F44" s="143">
        <v>40000</v>
      </c>
      <c r="G44" s="143">
        <v>50000</v>
      </c>
      <c r="H44" s="78" t="s">
        <v>3495</v>
      </c>
      <c r="I44" s="86" t="s">
        <v>965</v>
      </c>
      <c r="J44" s="82">
        <v>30</v>
      </c>
      <c r="K44" s="82" t="s">
        <v>3496</v>
      </c>
    </row>
    <row r="45" spans="1:11" ht="24.75" customHeight="1">
      <c r="A45" s="146" t="s">
        <v>3424</v>
      </c>
      <c r="B45" s="78" t="s">
        <v>3497</v>
      </c>
      <c r="C45" s="79" t="s">
        <v>966</v>
      </c>
      <c r="D45" s="80">
        <v>36</v>
      </c>
      <c r="E45" s="84">
        <v>10</v>
      </c>
      <c r="F45" s="143">
        <v>40000</v>
      </c>
      <c r="G45" s="143">
        <v>50000</v>
      </c>
      <c r="H45" s="78" t="s">
        <v>3498</v>
      </c>
      <c r="I45" s="86" t="s">
        <v>967</v>
      </c>
      <c r="J45" s="82">
        <v>50</v>
      </c>
      <c r="K45" s="82" t="s">
        <v>3499</v>
      </c>
    </row>
    <row r="46" spans="1:11" ht="24.75" customHeight="1">
      <c r="A46" s="146" t="s">
        <v>3424</v>
      </c>
      <c r="B46" s="78" t="s">
        <v>3500</v>
      </c>
      <c r="C46" s="79" t="s">
        <v>968</v>
      </c>
      <c r="D46" s="80">
        <v>36</v>
      </c>
      <c r="E46" s="84">
        <v>10</v>
      </c>
      <c r="F46" s="143">
        <v>40000</v>
      </c>
      <c r="G46" s="143">
        <v>50000</v>
      </c>
      <c r="H46" s="78" t="s">
        <v>3501</v>
      </c>
      <c r="I46" s="86" t="s">
        <v>969</v>
      </c>
      <c r="J46" s="82">
        <v>60</v>
      </c>
      <c r="K46" s="82" t="s">
        <v>3502</v>
      </c>
    </row>
    <row r="47" spans="1:11" ht="24.75" customHeight="1">
      <c r="A47" s="146" t="s">
        <v>3424</v>
      </c>
      <c r="B47" s="78" t="s">
        <v>3503</v>
      </c>
      <c r="C47" s="79" t="s">
        <v>970</v>
      </c>
      <c r="D47" s="80">
        <v>36</v>
      </c>
      <c r="E47" s="84">
        <v>10</v>
      </c>
      <c r="F47" s="143">
        <v>40000</v>
      </c>
      <c r="G47" s="143">
        <v>50000</v>
      </c>
      <c r="H47" s="78" t="s">
        <v>3504</v>
      </c>
      <c r="I47" s="86" t="s">
        <v>971</v>
      </c>
      <c r="J47" s="82">
        <v>60</v>
      </c>
      <c r="K47" s="82" t="s">
        <v>3502</v>
      </c>
    </row>
    <row r="48" spans="1:11" ht="24.75" customHeight="1">
      <c r="A48" s="146" t="s">
        <v>3424</v>
      </c>
      <c r="B48" s="78" t="s">
        <v>3505</v>
      </c>
      <c r="C48" s="79" t="s">
        <v>972</v>
      </c>
      <c r="D48" s="80">
        <v>35</v>
      </c>
      <c r="E48" s="84">
        <v>10</v>
      </c>
      <c r="F48" s="143">
        <v>40000</v>
      </c>
      <c r="G48" s="143">
        <v>50000</v>
      </c>
      <c r="H48" s="78" t="s">
        <v>3506</v>
      </c>
      <c r="I48" s="86" t="s">
        <v>973</v>
      </c>
      <c r="J48" s="82">
        <v>20</v>
      </c>
      <c r="K48" s="82" t="s">
        <v>3483</v>
      </c>
    </row>
    <row r="49" spans="1:11" ht="24.75" customHeight="1">
      <c r="A49" s="146" t="s">
        <v>3424</v>
      </c>
      <c r="B49" s="78" t="s">
        <v>3507</v>
      </c>
      <c r="C49" s="79" t="s">
        <v>974</v>
      </c>
      <c r="D49" s="80">
        <v>53</v>
      </c>
      <c r="E49" s="84">
        <v>15</v>
      </c>
      <c r="F49" s="143">
        <v>40000</v>
      </c>
      <c r="G49" s="143">
        <v>50000</v>
      </c>
      <c r="H49" s="78" t="s">
        <v>3508</v>
      </c>
      <c r="I49" s="86" t="s">
        <v>975</v>
      </c>
      <c r="J49" s="82">
        <v>50</v>
      </c>
      <c r="K49" s="82" t="s">
        <v>3509</v>
      </c>
    </row>
    <row r="50" spans="1:11" ht="24.75" customHeight="1">
      <c r="A50" s="146" t="s">
        <v>3424</v>
      </c>
      <c r="B50" s="78" t="s">
        <v>3510</v>
      </c>
      <c r="C50" s="79" t="s">
        <v>976</v>
      </c>
      <c r="D50" s="80">
        <v>38</v>
      </c>
      <c r="E50" s="84">
        <v>10</v>
      </c>
      <c r="F50" s="143">
        <v>40000</v>
      </c>
      <c r="G50" s="143">
        <v>50000</v>
      </c>
      <c r="H50" s="78" t="s">
        <v>3511</v>
      </c>
      <c r="I50" s="86" t="s">
        <v>977</v>
      </c>
      <c r="J50" s="82">
        <v>60</v>
      </c>
      <c r="K50" s="82" t="s">
        <v>3512</v>
      </c>
    </row>
    <row r="51" spans="1:11" ht="24.75" customHeight="1">
      <c r="A51" s="146" t="s">
        <v>3424</v>
      </c>
      <c r="B51" s="78" t="s">
        <v>3513</v>
      </c>
      <c r="C51" s="79" t="s">
        <v>978</v>
      </c>
      <c r="D51" s="80">
        <v>40</v>
      </c>
      <c r="E51" s="84">
        <v>10</v>
      </c>
      <c r="F51" s="143">
        <v>40000</v>
      </c>
      <c r="G51" s="143">
        <v>50000</v>
      </c>
      <c r="H51" s="78" t="s">
        <v>3508</v>
      </c>
      <c r="I51" s="86" t="s">
        <v>975</v>
      </c>
      <c r="J51" s="82">
        <v>50</v>
      </c>
      <c r="K51" s="82" t="s">
        <v>3509</v>
      </c>
    </row>
    <row r="52" spans="1:11" ht="24.75" customHeight="1">
      <c r="A52" s="146" t="s">
        <v>3424</v>
      </c>
      <c r="B52" s="78" t="s">
        <v>3514</v>
      </c>
      <c r="C52" s="79" t="s">
        <v>979</v>
      </c>
      <c r="D52" s="80">
        <v>40</v>
      </c>
      <c r="E52" s="84">
        <v>10</v>
      </c>
      <c r="F52" s="143">
        <v>40000</v>
      </c>
      <c r="G52" s="143">
        <v>50000</v>
      </c>
      <c r="H52" s="78" t="s">
        <v>3515</v>
      </c>
      <c r="I52" s="86" t="s">
        <v>980</v>
      </c>
      <c r="J52" s="82">
        <v>40</v>
      </c>
      <c r="K52" s="82" t="s">
        <v>3483</v>
      </c>
    </row>
    <row r="53" spans="1:11" ht="24.75" customHeight="1">
      <c r="A53" s="146" t="s">
        <v>3424</v>
      </c>
      <c r="B53" s="87" t="s">
        <v>3516</v>
      </c>
      <c r="C53" s="59" t="s">
        <v>3517</v>
      </c>
      <c r="D53" s="60">
        <v>38</v>
      </c>
      <c r="E53" s="84">
        <v>10</v>
      </c>
      <c r="F53" s="143">
        <v>40000</v>
      </c>
      <c r="G53" s="143">
        <v>50000</v>
      </c>
      <c r="H53" s="144" t="s">
        <v>3518</v>
      </c>
      <c r="I53" s="144" t="s">
        <v>981</v>
      </c>
      <c r="J53" s="88">
        <v>30</v>
      </c>
      <c r="K53" s="88" t="s">
        <v>3519</v>
      </c>
    </row>
    <row r="54" spans="1:11" ht="24.75" customHeight="1">
      <c r="A54" s="220" t="s">
        <v>3424</v>
      </c>
      <c r="B54" s="78" t="s">
        <v>4335</v>
      </c>
      <c r="C54" s="78" t="s">
        <v>4362</v>
      </c>
      <c r="D54" s="219">
        <v>32</v>
      </c>
      <c r="E54" s="219">
        <v>20</v>
      </c>
      <c r="F54" s="60">
        <v>80000</v>
      </c>
      <c r="G54" s="60">
        <v>80000</v>
      </c>
      <c r="H54" s="81" t="s">
        <v>4336</v>
      </c>
      <c r="I54" s="81" t="s">
        <v>4337</v>
      </c>
      <c r="J54" s="82">
        <v>100</v>
      </c>
      <c r="K54" s="82" t="s">
        <v>4338</v>
      </c>
    </row>
    <row r="55" spans="1:11" ht="24.75" customHeight="1">
      <c r="A55" s="220" t="s">
        <v>3424</v>
      </c>
      <c r="B55" s="81" t="s">
        <v>4339</v>
      </c>
      <c r="C55" s="81" t="s">
        <v>4363</v>
      </c>
      <c r="D55" s="35">
        <v>39</v>
      </c>
      <c r="E55" s="35">
        <v>25</v>
      </c>
      <c r="F55" s="60">
        <v>80000</v>
      </c>
      <c r="G55" s="60">
        <v>90000</v>
      </c>
      <c r="H55" s="81" t="s">
        <v>4340</v>
      </c>
      <c r="I55" s="81" t="s">
        <v>4337</v>
      </c>
      <c r="J55" s="33">
        <v>80</v>
      </c>
      <c r="K55" s="33" t="s">
        <v>4341</v>
      </c>
    </row>
    <row r="56" spans="1:11" ht="24.75" customHeight="1">
      <c r="A56" s="220" t="s">
        <v>3424</v>
      </c>
      <c r="B56" s="81" t="s">
        <v>4342</v>
      </c>
      <c r="C56" s="81" t="s">
        <v>4364</v>
      </c>
      <c r="D56" s="35">
        <v>44</v>
      </c>
      <c r="E56" s="35">
        <v>20</v>
      </c>
      <c r="F56" s="60">
        <v>80000</v>
      </c>
      <c r="G56" s="60">
        <v>90000</v>
      </c>
      <c r="H56" s="81" t="s">
        <v>4343</v>
      </c>
      <c r="I56" s="34" t="s">
        <v>4337</v>
      </c>
      <c r="J56" s="33">
        <v>80</v>
      </c>
      <c r="K56" s="33" t="s">
        <v>4341</v>
      </c>
    </row>
    <row r="57" spans="1:11" ht="24.75" customHeight="1">
      <c r="A57" s="220" t="s">
        <v>3424</v>
      </c>
      <c r="B57" s="78" t="s">
        <v>4344</v>
      </c>
      <c r="C57" s="78" t="s">
        <v>4365</v>
      </c>
      <c r="D57" s="219">
        <v>42</v>
      </c>
      <c r="E57" s="219">
        <v>50</v>
      </c>
      <c r="F57" s="60">
        <v>80000</v>
      </c>
      <c r="G57" s="60">
        <v>90000</v>
      </c>
      <c r="H57" s="85" t="s">
        <v>4336</v>
      </c>
      <c r="I57" s="34" t="s">
        <v>4337</v>
      </c>
      <c r="J57" s="82">
        <v>100</v>
      </c>
      <c r="K57" s="82" t="s">
        <v>4338</v>
      </c>
    </row>
    <row r="58" spans="1:11" ht="24.75" customHeight="1">
      <c r="A58" s="220" t="s">
        <v>3424</v>
      </c>
      <c r="B58" s="78" t="s">
        <v>4345</v>
      </c>
      <c r="C58" s="78" t="s">
        <v>4366</v>
      </c>
      <c r="D58" s="219">
        <v>27</v>
      </c>
      <c r="E58" s="35">
        <v>20</v>
      </c>
      <c r="F58" s="60">
        <v>80000</v>
      </c>
      <c r="G58" s="60">
        <v>90000</v>
      </c>
      <c r="H58" s="78" t="s">
        <v>4340</v>
      </c>
      <c r="I58" s="86" t="s">
        <v>4337</v>
      </c>
      <c r="J58" s="82">
        <v>80</v>
      </c>
      <c r="K58" s="82" t="s">
        <v>4341</v>
      </c>
    </row>
    <row r="59" spans="1:11" ht="24.75" customHeight="1">
      <c r="A59" s="220" t="s">
        <v>3424</v>
      </c>
      <c r="B59" s="78" t="s">
        <v>4346</v>
      </c>
      <c r="C59" s="78" t="s">
        <v>4367</v>
      </c>
      <c r="D59" s="219">
        <v>30</v>
      </c>
      <c r="E59" s="35">
        <v>25</v>
      </c>
      <c r="F59" s="60">
        <v>80000</v>
      </c>
      <c r="G59" s="60">
        <v>80000</v>
      </c>
      <c r="H59" s="78" t="s">
        <v>4336</v>
      </c>
      <c r="I59" s="86" t="s">
        <v>4337</v>
      </c>
      <c r="J59" s="82">
        <v>100</v>
      </c>
      <c r="K59" s="82" t="s">
        <v>4338</v>
      </c>
    </row>
    <row r="60" spans="1:11" ht="24.75" customHeight="1">
      <c r="A60" s="220" t="s">
        <v>3424</v>
      </c>
      <c r="B60" s="78" t="s">
        <v>4347</v>
      </c>
      <c r="C60" s="78" t="s">
        <v>4368</v>
      </c>
      <c r="D60" s="219">
        <v>27</v>
      </c>
      <c r="E60" s="35">
        <v>30</v>
      </c>
      <c r="F60" s="60">
        <v>80000</v>
      </c>
      <c r="G60" s="60">
        <v>80000</v>
      </c>
      <c r="H60" s="78" t="s">
        <v>4340</v>
      </c>
      <c r="I60" s="86" t="s">
        <v>4337</v>
      </c>
      <c r="J60" s="82">
        <v>80</v>
      </c>
      <c r="K60" s="82" t="s">
        <v>4341</v>
      </c>
    </row>
    <row r="61" spans="1:11" ht="24.75" customHeight="1">
      <c r="A61" s="220" t="s">
        <v>3424</v>
      </c>
      <c r="B61" s="78" t="s">
        <v>4348</v>
      </c>
      <c r="C61" s="78" t="s">
        <v>4369</v>
      </c>
      <c r="D61" s="219">
        <v>28</v>
      </c>
      <c r="E61" s="35">
        <v>25</v>
      </c>
      <c r="F61" s="60">
        <v>80000</v>
      </c>
      <c r="G61" s="60">
        <v>80000</v>
      </c>
      <c r="H61" s="78" t="s">
        <v>4336</v>
      </c>
      <c r="I61" s="86" t="s">
        <v>4337</v>
      </c>
      <c r="J61" s="82">
        <v>100</v>
      </c>
      <c r="K61" s="82" t="s">
        <v>4349</v>
      </c>
    </row>
    <row r="62" spans="1:11" ht="24.75" customHeight="1">
      <c r="A62" s="220" t="s">
        <v>3424</v>
      </c>
      <c r="B62" s="78" t="s">
        <v>4350</v>
      </c>
      <c r="C62" s="78" t="s">
        <v>4370</v>
      </c>
      <c r="D62" s="219">
        <v>40</v>
      </c>
      <c r="E62" s="35">
        <v>30</v>
      </c>
      <c r="F62" s="60">
        <v>80000</v>
      </c>
      <c r="G62" s="60">
        <v>90000</v>
      </c>
      <c r="H62" s="78" t="s">
        <v>4343</v>
      </c>
      <c r="I62" s="86" t="s">
        <v>4337</v>
      </c>
      <c r="J62" s="82">
        <v>80</v>
      </c>
      <c r="K62" s="82" t="s">
        <v>4341</v>
      </c>
    </row>
    <row r="63" spans="1:11" ht="24.75" customHeight="1">
      <c r="A63" s="220" t="s">
        <v>3424</v>
      </c>
      <c r="B63" s="78" t="s">
        <v>4351</v>
      </c>
      <c r="C63" s="78" t="s">
        <v>4371</v>
      </c>
      <c r="D63" s="219">
        <v>45</v>
      </c>
      <c r="E63" s="35">
        <v>45</v>
      </c>
      <c r="F63" s="60">
        <v>100000</v>
      </c>
      <c r="G63" s="60">
        <v>100000</v>
      </c>
      <c r="H63" s="78" t="s">
        <v>4352</v>
      </c>
      <c r="I63" s="86" t="s">
        <v>4353</v>
      </c>
      <c r="J63" s="82">
        <v>40</v>
      </c>
      <c r="K63" s="82" t="s">
        <v>4354</v>
      </c>
    </row>
    <row r="64" spans="1:11" ht="24.75" customHeight="1">
      <c r="A64" s="220" t="s">
        <v>3424</v>
      </c>
      <c r="B64" s="78" t="s">
        <v>4355</v>
      </c>
      <c r="C64" s="78" t="s">
        <v>4372</v>
      </c>
      <c r="D64" s="219">
        <v>44</v>
      </c>
      <c r="E64" s="35">
        <v>45</v>
      </c>
      <c r="F64" s="60">
        <v>100000</v>
      </c>
      <c r="G64" s="60">
        <v>100000</v>
      </c>
      <c r="H64" s="78" t="s">
        <v>4356</v>
      </c>
      <c r="I64" s="86" t="s">
        <v>4357</v>
      </c>
      <c r="J64" s="82">
        <v>100</v>
      </c>
      <c r="K64" s="82" t="s">
        <v>4354</v>
      </c>
    </row>
    <row r="65" spans="1:11" ht="24.75" customHeight="1">
      <c r="A65" s="220" t="s">
        <v>3424</v>
      </c>
      <c r="B65" s="78" t="s">
        <v>4358</v>
      </c>
      <c r="C65" s="78" t="s">
        <v>4373</v>
      </c>
      <c r="D65" s="219">
        <v>50</v>
      </c>
      <c r="E65" s="35">
        <v>40</v>
      </c>
      <c r="F65" s="60">
        <v>90000</v>
      </c>
      <c r="G65" s="60">
        <v>90000</v>
      </c>
      <c r="H65" s="78" t="s">
        <v>4359</v>
      </c>
      <c r="I65" s="86" t="s">
        <v>4360</v>
      </c>
      <c r="J65" s="82">
        <v>80</v>
      </c>
      <c r="K65" s="82" t="s">
        <v>4361</v>
      </c>
    </row>
    <row r="66" spans="1:11" ht="24.75" customHeight="1">
      <c r="A66" s="220" t="s">
        <v>3424</v>
      </c>
      <c r="B66" s="78" t="s">
        <v>4632</v>
      </c>
      <c r="C66" s="78" t="s">
        <v>4650</v>
      </c>
      <c r="D66" s="219">
        <v>30</v>
      </c>
      <c r="E66" s="219">
        <v>20</v>
      </c>
      <c r="F66" s="60">
        <v>80000</v>
      </c>
      <c r="G66" s="60">
        <v>80000</v>
      </c>
      <c r="H66" s="81" t="s">
        <v>4633</v>
      </c>
      <c r="I66" s="81" t="s">
        <v>4634</v>
      </c>
      <c r="J66" s="82">
        <v>100</v>
      </c>
      <c r="K66" s="82" t="s">
        <v>4635</v>
      </c>
    </row>
    <row r="67" spans="1:11" ht="24.75" customHeight="1">
      <c r="A67" s="220" t="s">
        <v>3424</v>
      </c>
      <c r="B67" s="81" t="s">
        <v>4636</v>
      </c>
      <c r="C67" s="81" t="s">
        <v>4651</v>
      </c>
      <c r="D67" s="35">
        <v>32</v>
      </c>
      <c r="E67" s="35">
        <v>30</v>
      </c>
      <c r="F67" s="60">
        <v>80000</v>
      </c>
      <c r="G67" s="60">
        <v>80000</v>
      </c>
      <c r="H67" s="81" t="s">
        <v>4637</v>
      </c>
      <c r="I67" s="81" t="s">
        <v>4634</v>
      </c>
      <c r="J67" s="33">
        <v>80</v>
      </c>
      <c r="K67" s="33" t="s">
        <v>4638</v>
      </c>
    </row>
    <row r="68" spans="1:11" ht="24.75" customHeight="1">
      <c r="A68" s="220" t="s">
        <v>3424</v>
      </c>
      <c r="B68" s="81" t="s">
        <v>4639</v>
      </c>
      <c r="C68" s="81" t="s">
        <v>4652</v>
      </c>
      <c r="D68" s="35">
        <v>36</v>
      </c>
      <c r="E68" s="35">
        <v>20</v>
      </c>
      <c r="F68" s="60">
        <v>80000</v>
      </c>
      <c r="G68" s="60">
        <v>80000</v>
      </c>
      <c r="H68" s="81" t="s">
        <v>4640</v>
      </c>
      <c r="I68" s="34" t="s">
        <v>4641</v>
      </c>
      <c r="J68" s="33">
        <v>80</v>
      </c>
      <c r="K68" s="33" t="s">
        <v>4642</v>
      </c>
    </row>
    <row r="69" spans="1:11" ht="24.75" customHeight="1">
      <c r="A69" s="220" t="s">
        <v>3424</v>
      </c>
      <c r="B69" s="78" t="s">
        <v>4643</v>
      </c>
      <c r="C69" s="78" t="s">
        <v>4653</v>
      </c>
      <c r="D69" s="219">
        <v>36</v>
      </c>
      <c r="E69" s="219">
        <v>20</v>
      </c>
      <c r="F69" s="60">
        <v>80000</v>
      </c>
      <c r="G69" s="60">
        <v>80000</v>
      </c>
      <c r="H69" s="85" t="s">
        <v>4644</v>
      </c>
      <c r="I69" s="34" t="s">
        <v>4645</v>
      </c>
      <c r="J69" s="82">
        <v>50</v>
      </c>
      <c r="K69" s="82" t="s">
        <v>4642</v>
      </c>
    </row>
    <row r="70" spans="1:11" ht="24.75" customHeight="1">
      <c r="A70" s="220" t="s">
        <v>3424</v>
      </c>
      <c r="B70" s="78" t="s">
        <v>4646</v>
      </c>
      <c r="C70" s="78" t="s">
        <v>4654</v>
      </c>
      <c r="D70" s="219">
        <v>73</v>
      </c>
      <c r="E70" s="219">
        <v>150</v>
      </c>
      <c r="F70" s="228">
        <v>90000</v>
      </c>
      <c r="G70" s="60">
        <v>90000</v>
      </c>
      <c r="H70" s="81" t="s">
        <v>4648</v>
      </c>
      <c r="I70" s="78" t="s">
        <v>4647</v>
      </c>
      <c r="J70" s="82" t="s">
        <v>4649</v>
      </c>
      <c r="K70" s="82" t="s">
        <v>4642</v>
      </c>
    </row>
    <row r="71" spans="1:11" ht="24.75" customHeight="1">
      <c r="A71" s="146" t="s">
        <v>3424</v>
      </c>
      <c r="B71" s="66" t="s">
        <v>3520</v>
      </c>
      <c r="C71" s="59" t="s">
        <v>982</v>
      </c>
      <c r="D71" s="65">
        <v>43</v>
      </c>
      <c r="E71" s="65">
        <v>3</v>
      </c>
      <c r="F71" s="118">
        <v>50000</v>
      </c>
      <c r="G71" s="118">
        <v>60000</v>
      </c>
      <c r="H71" s="66" t="s">
        <v>3521</v>
      </c>
      <c r="I71" s="59" t="s">
        <v>983</v>
      </c>
      <c r="J71" s="147">
        <v>180</v>
      </c>
      <c r="K71" s="147" t="s">
        <v>3522</v>
      </c>
    </row>
    <row r="72" spans="1:11" ht="24.75" customHeight="1">
      <c r="A72" s="146" t="s">
        <v>3424</v>
      </c>
      <c r="B72" s="66" t="s">
        <v>3523</v>
      </c>
      <c r="C72" s="59" t="s">
        <v>3524</v>
      </c>
      <c r="D72" s="65">
        <v>36</v>
      </c>
      <c r="E72" s="65">
        <v>30</v>
      </c>
      <c r="F72" s="118">
        <v>50000</v>
      </c>
      <c r="G72" s="118">
        <v>60000</v>
      </c>
      <c r="H72" s="66" t="s">
        <v>3525</v>
      </c>
      <c r="I72" s="59" t="s">
        <v>984</v>
      </c>
      <c r="J72" s="147">
        <v>24</v>
      </c>
      <c r="K72" s="147" t="s">
        <v>3483</v>
      </c>
    </row>
    <row r="73" spans="1:11" ht="24.75" customHeight="1">
      <c r="A73" s="146" t="s">
        <v>3424</v>
      </c>
      <c r="B73" s="66" t="s">
        <v>3526</v>
      </c>
      <c r="C73" s="59" t="s">
        <v>3527</v>
      </c>
      <c r="D73" s="65">
        <v>71</v>
      </c>
      <c r="E73" s="65">
        <v>200</v>
      </c>
      <c r="F73" s="118">
        <v>50000</v>
      </c>
      <c r="G73" s="118">
        <v>60000</v>
      </c>
      <c r="H73" s="66" t="s">
        <v>3528</v>
      </c>
      <c r="I73" s="59" t="s">
        <v>985</v>
      </c>
      <c r="J73" s="147">
        <v>250</v>
      </c>
      <c r="K73" s="147" t="s">
        <v>3529</v>
      </c>
    </row>
    <row r="74" spans="1:11" ht="24.75" customHeight="1">
      <c r="A74" s="146" t="s">
        <v>3424</v>
      </c>
      <c r="B74" s="66" t="s">
        <v>3530</v>
      </c>
      <c r="C74" s="59" t="s">
        <v>986</v>
      </c>
      <c r="D74" s="65">
        <v>40</v>
      </c>
      <c r="E74" s="65">
        <v>30</v>
      </c>
      <c r="F74" s="118">
        <v>45000</v>
      </c>
      <c r="G74" s="118">
        <v>50000</v>
      </c>
      <c r="H74" s="66" t="s">
        <v>3528</v>
      </c>
      <c r="I74" s="59" t="s">
        <v>985</v>
      </c>
      <c r="J74" s="147">
        <v>250</v>
      </c>
      <c r="K74" s="147" t="s">
        <v>3529</v>
      </c>
    </row>
    <row r="75" spans="1:11" ht="24.75" customHeight="1">
      <c r="A75" s="146" t="s">
        <v>3424</v>
      </c>
      <c r="B75" s="66" t="s">
        <v>3531</v>
      </c>
      <c r="C75" s="59" t="s">
        <v>987</v>
      </c>
      <c r="D75" s="65">
        <v>35</v>
      </c>
      <c r="E75" s="65">
        <v>60</v>
      </c>
      <c r="F75" s="118">
        <v>40000</v>
      </c>
      <c r="G75" s="118">
        <v>50000</v>
      </c>
      <c r="H75" s="66" t="s">
        <v>3528</v>
      </c>
      <c r="I75" s="59" t="s">
        <v>985</v>
      </c>
      <c r="J75" s="147">
        <v>250</v>
      </c>
      <c r="K75" s="147" t="s">
        <v>3529</v>
      </c>
    </row>
    <row r="76" spans="1:11" ht="24.75" customHeight="1">
      <c r="A76" s="146" t="s">
        <v>3424</v>
      </c>
      <c r="B76" s="66" t="s">
        <v>3532</v>
      </c>
      <c r="C76" s="59" t="s">
        <v>988</v>
      </c>
      <c r="D76" s="65">
        <v>40</v>
      </c>
      <c r="E76" s="65">
        <v>25</v>
      </c>
      <c r="F76" s="118">
        <v>50000</v>
      </c>
      <c r="G76" s="118">
        <v>60000</v>
      </c>
      <c r="H76" s="66" t="s">
        <v>3533</v>
      </c>
      <c r="I76" s="59" t="s">
        <v>989</v>
      </c>
      <c r="J76" s="147">
        <v>100</v>
      </c>
      <c r="K76" s="147" t="s">
        <v>3534</v>
      </c>
    </row>
    <row r="77" spans="1:11" ht="24.75" customHeight="1">
      <c r="A77" s="146" t="s">
        <v>3424</v>
      </c>
      <c r="B77" s="144" t="s">
        <v>3535</v>
      </c>
      <c r="C77" s="59" t="s">
        <v>990</v>
      </c>
      <c r="D77" s="60">
        <v>36</v>
      </c>
      <c r="E77" s="60">
        <v>25</v>
      </c>
      <c r="F77" s="121">
        <v>60000</v>
      </c>
      <c r="G77" s="121">
        <v>70000</v>
      </c>
      <c r="H77" s="66" t="s">
        <v>3536</v>
      </c>
      <c r="I77" s="59" t="s">
        <v>991</v>
      </c>
      <c r="J77" s="147">
        <v>25</v>
      </c>
      <c r="K77" s="147" t="s">
        <v>3453</v>
      </c>
    </row>
    <row r="78" spans="1:11" ht="24.75" customHeight="1">
      <c r="A78" s="146" t="s">
        <v>3424</v>
      </c>
      <c r="B78" s="144" t="s">
        <v>3537</v>
      </c>
      <c r="C78" s="59" t="s">
        <v>992</v>
      </c>
      <c r="D78" s="60">
        <v>24</v>
      </c>
      <c r="E78" s="60">
        <v>20</v>
      </c>
      <c r="F78" s="121">
        <v>50000</v>
      </c>
      <c r="G78" s="121">
        <v>60000</v>
      </c>
      <c r="H78" s="66" t="s">
        <v>3533</v>
      </c>
      <c r="I78" s="59" t="s">
        <v>989</v>
      </c>
      <c r="J78" s="147">
        <v>100</v>
      </c>
      <c r="K78" s="147" t="s">
        <v>3534</v>
      </c>
    </row>
    <row r="79" spans="1:11" ht="24.75" customHeight="1">
      <c r="A79" s="146" t="s">
        <v>3424</v>
      </c>
      <c r="B79" s="66" t="s">
        <v>3538</v>
      </c>
      <c r="C79" s="59" t="s">
        <v>993</v>
      </c>
      <c r="D79" s="65">
        <v>48</v>
      </c>
      <c r="E79" s="65">
        <v>48</v>
      </c>
      <c r="F79" s="118">
        <v>50000</v>
      </c>
      <c r="G79" s="118">
        <v>60000</v>
      </c>
      <c r="H79" s="66" t="s">
        <v>3539</v>
      </c>
      <c r="I79" s="66" t="s">
        <v>3540</v>
      </c>
      <c r="J79" s="147">
        <v>72</v>
      </c>
      <c r="K79" s="89" t="s">
        <v>3541</v>
      </c>
    </row>
    <row r="80" spans="1:11" ht="24.75" customHeight="1">
      <c r="A80" s="146" t="s">
        <v>3424</v>
      </c>
      <c r="B80" s="66" t="s">
        <v>3542</v>
      </c>
      <c r="C80" s="59" t="s">
        <v>994</v>
      </c>
      <c r="D80" s="65">
        <v>60</v>
      </c>
      <c r="E80" s="65">
        <v>5</v>
      </c>
      <c r="F80" s="118">
        <v>75000</v>
      </c>
      <c r="G80" s="118">
        <v>85000</v>
      </c>
      <c r="H80" s="66" t="s">
        <v>3543</v>
      </c>
      <c r="I80" s="66" t="s">
        <v>3540</v>
      </c>
      <c r="J80" s="147">
        <v>72</v>
      </c>
      <c r="K80" s="89" t="s">
        <v>3541</v>
      </c>
    </row>
    <row r="81" spans="1:11" ht="24.75" customHeight="1">
      <c r="A81" s="146" t="s">
        <v>3424</v>
      </c>
      <c r="B81" s="66" t="s">
        <v>3544</v>
      </c>
      <c r="C81" s="59" t="s">
        <v>995</v>
      </c>
      <c r="D81" s="65">
        <v>27</v>
      </c>
      <c r="E81" s="65"/>
      <c r="F81" s="118">
        <v>60000</v>
      </c>
      <c r="G81" s="118">
        <v>70000</v>
      </c>
      <c r="H81" s="66"/>
      <c r="I81" s="59"/>
      <c r="J81" s="147"/>
      <c r="K81" s="147"/>
    </row>
    <row r="82" spans="1:11" ht="24.75" customHeight="1">
      <c r="A82" s="146" t="s">
        <v>3424</v>
      </c>
      <c r="B82" s="66" t="s">
        <v>3545</v>
      </c>
      <c r="C82" s="59" t="s">
        <v>996</v>
      </c>
      <c r="D82" s="65">
        <v>23</v>
      </c>
      <c r="E82" s="65"/>
      <c r="F82" s="118">
        <v>60000</v>
      </c>
      <c r="G82" s="118">
        <v>70000</v>
      </c>
      <c r="H82" s="66"/>
      <c r="I82" s="59"/>
      <c r="J82" s="147"/>
      <c r="K82" s="147"/>
    </row>
    <row r="83" spans="1:11" ht="24.75" customHeight="1">
      <c r="A83" s="146" t="s">
        <v>3424</v>
      </c>
      <c r="B83" s="66" t="s">
        <v>3546</v>
      </c>
      <c r="C83" s="59" t="s">
        <v>997</v>
      </c>
      <c r="D83" s="65">
        <v>17</v>
      </c>
      <c r="E83" s="65"/>
      <c r="F83" s="118">
        <v>60000</v>
      </c>
      <c r="G83" s="118">
        <v>70000</v>
      </c>
      <c r="H83" s="66"/>
      <c r="I83" s="59"/>
      <c r="J83" s="147"/>
      <c r="K83" s="147"/>
    </row>
    <row r="84" spans="1:11" ht="24.75" customHeight="1">
      <c r="A84" s="146" t="s">
        <v>3424</v>
      </c>
      <c r="B84" s="66" t="s">
        <v>3547</v>
      </c>
      <c r="C84" s="59" t="s">
        <v>998</v>
      </c>
      <c r="D84" s="65">
        <v>14</v>
      </c>
      <c r="E84" s="65"/>
      <c r="F84" s="118">
        <v>60000</v>
      </c>
      <c r="G84" s="118">
        <v>70000</v>
      </c>
      <c r="H84" s="66"/>
      <c r="I84" s="59"/>
      <c r="J84" s="147"/>
      <c r="K84" s="147"/>
    </row>
    <row r="85" spans="1:11" ht="24.75" customHeight="1">
      <c r="A85" s="146" t="s">
        <v>3424</v>
      </c>
      <c r="B85" s="66" t="s">
        <v>3548</v>
      </c>
      <c r="C85" s="59" t="s">
        <v>999</v>
      </c>
      <c r="D85" s="65">
        <v>26</v>
      </c>
      <c r="E85" s="65"/>
      <c r="F85" s="118">
        <v>60000</v>
      </c>
      <c r="G85" s="118">
        <v>70000</v>
      </c>
      <c r="H85" s="66"/>
      <c r="I85" s="59"/>
      <c r="J85" s="147"/>
      <c r="K85" s="147"/>
    </row>
    <row r="86" spans="1:11" ht="24.75" customHeight="1">
      <c r="A86" s="146" t="s">
        <v>3424</v>
      </c>
      <c r="B86" s="54" t="s">
        <v>3549</v>
      </c>
      <c r="C86" s="90" t="s">
        <v>3550</v>
      </c>
      <c r="D86" s="57">
        <v>31</v>
      </c>
      <c r="E86" s="57">
        <v>10</v>
      </c>
      <c r="F86" s="57">
        <v>40000</v>
      </c>
      <c r="G86" s="57">
        <v>50000</v>
      </c>
      <c r="H86" s="62"/>
      <c r="I86" s="62"/>
      <c r="J86" s="145"/>
      <c r="K86" s="145"/>
    </row>
    <row r="87" spans="1:11" ht="24.75" customHeight="1">
      <c r="A87" s="146" t="s">
        <v>3424</v>
      </c>
      <c r="B87" s="144" t="s">
        <v>3551</v>
      </c>
      <c r="C87" s="59" t="s">
        <v>3552</v>
      </c>
      <c r="D87" s="60">
        <v>60</v>
      </c>
      <c r="E87" s="60">
        <v>20</v>
      </c>
      <c r="F87" s="143">
        <v>45000</v>
      </c>
      <c r="G87" s="143">
        <v>60000</v>
      </c>
      <c r="H87" s="62"/>
      <c r="I87" s="62"/>
      <c r="J87" s="145"/>
      <c r="K87" s="145"/>
    </row>
    <row r="88" spans="1:11" ht="24.75" customHeight="1">
      <c r="A88" s="146" t="s">
        <v>3424</v>
      </c>
      <c r="B88" s="63" t="s">
        <v>3553</v>
      </c>
      <c r="C88" s="64" t="s">
        <v>3554</v>
      </c>
      <c r="D88" s="65">
        <v>32</v>
      </c>
      <c r="E88" s="65">
        <v>10</v>
      </c>
      <c r="F88" s="118">
        <v>45000</v>
      </c>
      <c r="G88" s="118">
        <v>55000</v>
      </c>
      <c r="H88" s="62"/>
      <c r="I88" s="62"/>
      <c r="J88" s="145"/>
      <c r="K88" s="145"/>
    </row>
    <row r="89" spans="1:11" ht="24.75" customHeight="1">
      <c r="A89" s="146" t="s">
        <v>3424</v>
      </c>
      <c r="B89" s="63" t="s">
        <v>3555</v>
      </c>
      <c r="C89" s="64" t="s">
        <v>3556</v>
      </c>
      <c r="D89" s="65">
        <v>44</v>
      </c>
      <c r="E89" s="65">
        <v>10</v>
      </c>
      <c r="F89" s="118">
        <v>45000</v>
      </c>
      <c r="G89" s="118">
        <v>55000</v>
      </c>
      <c r="H89" s="62"/>
      <c r="I89" s="62"/>
      <c r="J89" s="145"/>
      <c r="K89" s="145"/>
    </row>
    <row r="90" spans="1:11" ht="24.75" customHeight="1">
      <c r="A90" s="146" t="s">
        <v>3424</v>
      </c>
      <c r="B90" s="63" t="s">
        <v>3557</v>
      </c>
      <c r="C90" s="64" t="s">
        <v>3558</v>
      </c>
      <c r="D90" s="65">
        <v>40</v>
      </c>
      <c r="E90" s="65">
        <v>10</v>
      </c>
      <c r="F90" s="118">
        <v>40000</v>
      </c>
      <c r="G90" s="118">
        <v>50000</v>
      </c>
      <c r="H90" s="62"/>
      <c r="I90" s="62"/>
      <c r="J90" s="145"/>
      <c r="K90" s="145"/>
    </row>
    <row r="91" spans="1:11" ht="24.75" customHeight="1">
      <c r="A91" s="146" t="s">
        <v>3424</v>
      </c>
      <c r="B91" s="63" t="s">
        <v>3559</v>
      </c>
      <c r="C91" s="64" t="s">
        <v>3560</v>
      </c>
      <c r="D91" s="65">
        <v>45</v>
      </c>
      <c r="E91" s="65">
        <v>10</v>
      </c>
      <c r="F91" s="118">
        <v>40000</v>
      </c>
      <c r="G91" s="118">
        <v>50000</v>
      </c>
      <c r="H91" s="62"/>
      <c r="I91" s="62"/>
      <c r="J91" s="145"/>
      <c r="K91" s="145"/>
    </row>
    <row r="92" spans="1:11" ht="24.75" customHeight="1">
      <c r="A92" s="146" t="s">
        <v>3424</v>
      </c>
      <c r="B92" s="63" t="s">
        <v>3561</v>
      </c>
      <c r="C92" s="64" t="s">
        <v>3562</v>
      </c>
      <c r="D92" s="65">
        <v>38</v>
      </c>
      <c r="E92" s="65">
        <v>10</v>
      </c>
      <c r="F92" s="118">
        <v>40000</v>
      </c>
      <c r="G92" s="118">
        <v>50000</v>
      </c>
      <c r="H92" s="62"/>
      <c r="I92" s="62"/>
      <c r="J92" s="145"/>
      <c r="K92" s="145"/>
    </row>
    <row r="93" spans="1:11" ht="24.75" customHeight="1">
      <c r="A93" s="146" t="s">
        <v>3424</v>
      </c>
      <c r="B93" s="63" t="s">
        <v>3563</v>
      </c>
      <c r="C93" s="64" t="s">
        <v>3564</v>
      </c>
      <c r="D93" s="65">
        <v>40</v>
      </c>
      <c r="E93" s="65">
        <v>10</v>
      </c>
      <c r="F93" s="118">
        <v>40000</v>
      </c>
      <c r="G93" s="118">
        <v>50000</v>
      </c>
      <c r="H93" s="62"/>
      <c r="I93" s="62"/>
      <c r="J93" s="145"/>
      <c r="K93" s="145"/>
    </row>
    <row r="94" spans="1:11" ht="24.75" customHeight="1">
      <c r="A94" s="146" t="s">
        <v>3424</v>
      </c>
      <c r="B94" s="63" t="s">
        <v>3565</v>
      </c>
      <c r="C94" s="69" t="s">
        <v>3566</v>
      </c>
      <c r="D94" s="70">
        <v>36</v>
      </c>
      <c r="E94" s="70">
        <v>10</v>
      </c>
      <c r="F94" s="119">
        <v>40000</v>
      </c>
      <c r="G94" s="119">
        <v>50000</v>
      </c>
      <c r="H94" s="62"/>
      <c r="I94" s="62"/>
      <c r="J94" s="145"/>
      <c r="K94" s="145"/>
    </row>
    <row r="95" spans="1:11" ht="24.75" customHeight="1">
      <c r="A95" s="146" t="s">
        <v>3424</v>
      </c>
      <c r="B95" s="63" t="s">
        <v>3567</v>
      </c>
      <c r="C95" s="64" t="s">
        <v>3568</v>
      </c>
      <c r="D95" s="65">
        <v>29</v>
      </c>
      <c r="E95" s="65">
        <v>10</v>
      </c>
      <c r="F95" s="118">
        <v>40000</v>
      </c>
      <c r="G95" s="118">
        <v>40000</v>
      </c>
      <c r="H95" s="62"/>
      <c r="I95" s="62"/>
      <c r="J95" s="145"/>
      <c r="K95" s="145"/>
    </row>
    <row r="96" spans="1:11" ht="24.75" customHeight="1">
      <c r="A96" s="146" t="s">
        <v>3424</v>
      </c>
      <c r="B96" s="91" t="s">
        <v>3569</v>
      </c>
      <c r="C96" s="93" t="s">
        <v>3570</v>
      </c>
      <c r="D96" s="74">
        <v>32</v>
      </c>
      <c r="E96" s="61">
        <v>10</v>
      </c>
      <c r="F96" s="120">
        <v>40000</v>
      </c>
      <c r="G96" s="120">
        <v>45000</v>
      </c>
      <c r="H96" s="62"/>
      <c r="I96" s="62"/>
      <c r="J96" s="145"/>
      <c r="K96" s="145"/>
    </row>
    <row r="97" spans="1:11" ht="24.75" customHeight="1">
      <c r="A97" s="146" t="s">
        <v>3424</v>
      </c>
      <c r="B97" s="91" t="s">
        <v>3571</v>
      </c>
      <c r="C97" s="93" t="s">
        <v>3572</v>
      </c>
      <c r="D97" s="74">
        <v>30</v>
      </c>
      <c r="E97" s="61">
        <v>30</v>
      </c>
      <c r="F97" s="120">
        <v>45000</v>
      </c>
      <c r="G97" s="120">
        <v>50000</v>
      </c>
      <c r="H97" s="62"/>
      <c r="I97" s="62"/>
      <c r="J97" s="145"/>
      <c r="K97" s="145"/>
    </row>
    <row r="98" spans="1:11" ht="24.75" customHeight="1">
      <c r="A98" s="146" t="s">
        <v>3424</v>
      </c>
      <c r="B98" s="91" t="s">
        <v>3573</v>
      </c>
      <c r="C98" s="93" t="s">
        <v>3574</v>
      </c>
      <c r="D98" s="74">
        <v>30</v>
      </c>
      <c r="E98" s="61">
        <v>5</v>
      </c>
      <c r="F98" s="120">
        <v>45000</v>
      </c>
      <c r="G98" s="120">
        <v>50000</v>
      </c>
      <c r="H98" s="62"/>
      <c r="I98" s="62"/>
      <c r="J98" s="145"/>
      <c r="K98" s="145"/>
    </row>
    <row r="99" spans="1:11" ht="24.75" customHeight="1">
      <c r="A99" s="146" t="s">
        <v>3424</v>
      </c>
      <c r="B99" s="91" t="s">
        <v>3575</v>
      </c>
      <c r="C99" s="93" t="s">
        <v>3576</v>
      </c>
      <c r="D99" s="74">
        <v>32</v>
      </c>
      <c r="E99" s="61">
        <v>13</v>
      </c>
      <c r="F99" s="120">
        <v>40000</v>
      </c>
      <c r="G99" s="120">
        <v>50000</v>
      </c>
      <c r="H99" s="62"/>
      <c r="I99" s="62"/>
      <c r="J99" s="145"/>
      <c r="K99" s="145"/>
    </row>
    <row r="100" spans="1:11" ht="24.75" customHeight="1">
      <c r="A100" s="146" t="s">
        <v>3424</v>
      </c>
      <c r="B100" s="91" t="s">
        <v>3577</v>
      </c>
      <c r="C100" s="93" t="s">
        <v>3578</v>
      </c>
      <c r="D100" s="74">
        <v>38</v>
      </c>
      <c r="E100" s="61">
        <v>14</v>
      </c>
      <c r="F100" s="120">
        <v>40000</v>
      </c>
      <c r="G100" s="120">
        <v>50000</v>
      </c>
      <c r="H100" s="62"/>
      <c r="I100" s="62"/>
      <c r="J100" s="145"/>
      <c r="K100" s="145"/>
    </row>
    <row r="101" spans="1:11" ht="24.75" customHeight="1">
      <c r="A101" s="146" t="s">
        <v>3424</v>
      </c>
      <c r="B101" s="91" t="s">
        <v>3579</v>
      </c>
      <c r="C101" s="93" t="s">
        <v>3580</v>
      </c>
      <c r="D101" s="74">
        <v>48</v>
      </c>
      <c r="E101" s="61">
        <v>10</v>
      </c>
      <c r="F101" s="120">
        <v>40000</v>
      </c>
      <c r="G101" s="120">
        <v>50000</v>
      </c>
      <c r="H101" s="62"/>
      <c r="I101" s="62"/>
      <c r="J101" s="145"/>
      <c r="K101" s="145"/>
    </row>
    <row r="102" spans="1:11" ht="24.75" customHeight="1">
      <c r="A102" s="146" t="s">
        <v>3424</v>
      </c>
      <c r="B102" s="91" t="s">
        <v>3581</v>
      </c>
      <c r="C102" s="93" t="s">
        <v>3582</v>
      </c>
      <c r="D102" s="74">
        <v>43</v>
      </c>
      <c r="E102" s="61">
        <v>10</v>
      </c>
      <c r="F102" s="120">
        <v>40000</v>
      </c>
      <c r="G102" s="120">
        <v>50000</v>
      </c>
      <c r="H102" s="62"/>
      <c r="I102" s="62"/>
      <c r="J102" s="145"/>
      <c r="K102" s="145"/>
    </row>
    <row r="103" spans="1:11" ht="24.75" customHeight="1">
      <c r="A103" s="146" t="s">
        <v>3424</v>
      </c>
      <c r="B103" s="91" t="s">
        <v>3583</v>
      </c>
      <c r="C103" s="93" t="s">
        <v>3584</v>
      </c>
      <c r="D103" s="74">
        <v>44</v>
      </c>
      <c r="E103" s="61">
        <v>10</v>
      </c>
      <c r="F103" s="120">
        <v>45000</v>
      </c>
      <c r="G103" s="120">
        <v>55000</v>
      </c>
      <c r="H103" s="62"/>
      <c r="I103" s="62"/>
      <c r="J103" s="145"/>
      <c r="K103" s="145"/>
    </row>
    <row r="104" spans="1:11" ht="24.75" customHeight="1">
      <c r="A104" s="146" t="s">
        <v>3424</v>
      </c>
      <c r="B104" s="91" t="s">
        <v>3585</v>
      </c>
      <c r="C104" s="93" t="s">
        <v>3586</v>
      </c>
      <c r="D104" s="74">
        <v>64</v>
      </c>
      <c r="E104" s="61">
        <v>10</v>
      </c>
      <c r="F104" s="120">
        <v>45000</v>
      </c>
      <c r="G104" s="120">
        <v>60000</v>
      </c>
      <c r="H104" s="62"/>
      <c r="I104" s="62"/>
      <c r="J104" s="145"/>
      <c r="K104" s="145"/>
    </row>
    <row r="105" spans="1:11" ht="24.75" customHeight="1">
      <c r="A105" s="146" t="s">
        <v>3424</v>
      </c>
      <c r="B105" s="91" t="s">
        <v>3587</v>
      </c>
      <c r="C105" s="93" t="s">
        <v>3588</v>
      </c>
      <c r="D105" s="74">
        <v>40</v>
      </c>
      <c r="E105" s="61">
        <v>10</v>
      </c>
      <c r="F105" s="120">
        <v>45000</v>
      </c>
      <c r="G105" s="120">
        <v>60000</v>
      </c>
      <c r="H105" s="62"/>
      <c r="I105" s="62"/>
      <c r="J105" s="145"/>
      <c r="K105" s="145"/>
    </row>
    <row r="106" spans="1:11" ht="24.75" customHeight="1">
      <c r="A106" s="146" t="s">
        <v>3424</v>
      </c>
      <c r="B106" s="91" t="s">
        <v>3589</v>
      </c>
      <c r="C106" s="93" t="s">
        <v>3590</v>
      </c>
      <c r="D106" s="74">
        <v>28</v>
      </c>
      <c r="E106" s="61">
        <v>5</v>
      </c>
      <c r="F106" s="120">
        <v>40000</v>
      </c>
      <c r="G106" s="120">
        <v>50000</v>
      </c>
      <c r="H106" s="62"/>
      <c r="I106" s="62"/>
      <c r="J106" s="145"/>
      <c r="K106" s="145"/>
    </row>
    <row r="107" spans="1:11" ht="24.75" customHeight="1">
      <c r="A107" s="146" t="s">
        <v>3424</v>
      </c>
      <c r="B107" s="91" t="s">
        <v>3591</v>
      </c>
      <c r="C107" s="93" t="s">
        <v>3592</v>
      </c>
      <c r="D107" s="74">
        <v>32</v>
      </c>
      <c r="E107" s="61">
        <v>10</v>
      </c>
      <c r="F107" s="120">
        <v>40000</v>
      </c>
      <c r="G107" s="120">
        <v>50000</v>
      </c>
      <c r="H107" s="62"/>
      <c r="I107" s="62"/>
      <c r="J107" s="145"/>
      <c r="K107" s="145"/>
    </row>
    <row r="108" spans="1:11" ht="24.75" customHeight="1">
      <c r="A108" s="146" t="s">
        <v>3424</v>
      </c>
      <c r="B108" s="91" t="s">
        <v>3593</v>
      </c>
      <c r="C108" s="93" t="s">
        <v>3594</v>
      </c>
      <c r="D108" s="74">
        <v>32</v>
      </c>
      <c r="E108" s="61">
        <v>10</v>
      </c>
      <c r="F108" s="120">
        <v>40000</v>
      </c>
      <c r="G108" s="120">
        <v>50000</v>
      </c>
      <c r="H108" s="62"/>
      <c r="I108" s="62"/>
      <c r="J108" s="145"/>
      <c r="K108" s="145"/>
    </row>
    <row r="109" spans="1:11" ht="24.75" customHeight="1">
      <c r="A109" s="146" t="s">
        <v>3424</v>
      </c>
      <c r="B109" s="91" t="s">
        <v>3595</v>
      </c>
      <c r="C109" s="93" t="s">
        <v>3596</v>
      </c>
      <c r="D109" s="74">
        <v>38</v>
      </c>
      <c r="E109" s="61">
        <v>10</v>
      </c>
      <c r="F109" s="120">
        <v>45000</v>
      </c>
      <c r="G109" s="120">
        <v>50000</v>
      </c>
      <c r="H109" s="62"/>
      <c r="I109" s="62"/>
      <c r="J109" s="145"/>
      <c r="K109" s="145"/>
    </row>
    <row r="110" spans="1:11" ht="24.75" customHeight="1">
      <c r="A110" s="146" t="s">
        <v>3424</v>
      </c>
      <c r="B110" s="91" t="s">
        <v>3597</v>
      </c>
      <c r="C110" s="93" t="s">
        <v>3598</v>
      </c>
      <c r="D110" s="74">
        <v>28</v>
      </c>
      <c r="E110" s="61">
        <v>6</v>
      </c>
      <c r="F110" s="120">
        <v>45000</v>
      </c>
      <c r="G110" s="120">
        <v>50000</v>
      </c>
      <c r="H110" s="62"/>
      <c r="I110" s="62"/>
      <c r="J110" s="145"/>
      <c r="K110" s="145"/>
    </row>
    <row r="111" spans="1:11" ht="24.75" customHeight="1">
      <c r="A111" s="146" t="s">
        <v>3424</v>
      </c>
      <c r="B111" s="91" t="s">
        <v>3599</v>
      </c>
      <c r="C111" s="93" t="s">
        <v>3600</v>
      </c>
      <c r="D111" s="74">
        <v>32</v>
      </c>
      <c r="E111" s="61">
        <v>10</v>
      </c>
      <c r="F111" s="120">
        <v>45000</v>
      </c>
      <c r="G111" s="120">
        <v>50000</v>
      </c>
      <c r="H111" s="62"/>
      <c r="I111" s="62"/>
      <c r="J111" s="145"/>
      <c r="K111" s="145"/>
    </row>
    <row r="112" spans="1:11" ht="24.75" customHeight="1">
      <c r="A112" s="146" t="s">
        <v>3424</v>
      </c>
      <c r="B112" s="91" t="s">
        <v>3601</v>
      </c>
      <c r="C112" s="93" t="s">
        <v>3602</v>
      </c>
      <c r="D112" s="74">
        <v>23</v>
      </c>
      <c r="E112" s="61">
        <v>10</v>
      </c>
      <c r="F112" s="120">
        <v>40000</v>
      </c>
      <c r="G112" s="120">
        <v>45000</v>
      </c>
      <c r="H112" s="62"/>
      <c r="I112" s="62"/>
      <c r="J112" s="145"/>
      <c r="K112" s="145"/>
    </row>
    <row r="113" spans="1:11" ht="24.75" customHeight="1">
      <c r="A113" s="146" t="s">
        <v>3424</v>
      </c>
      <c r="B113" s="91" t="s">
        <v>3603</v>
      </c>
      <c r="C113" s="93" t="s">
        <v>3604</v>
      </c>
      <c r="D113" s="74">
        <v>18</v>
      </c>
      <c r="E113" s="61">
        <v>8</v>
      </c>
      <c r="F113" s="120">
        <v>40000</v>
      </c>
      <c r="G113" s="120">
        <v>45000</v>
      </c>
      <c r="H113" s="62"/>
      <c r="I113" s="62"/>
      <c r="J113" s="145"/>
      <c r="K113" s="145"/>
    </row>
    <row r="114" spans="1:11" ht="24.75" customHeight="1">
      <c r="A114" s="146" t="s">
        <v>3424</v>
      </c>
      <c r="B114" s="91" t="s">
        <v>3605</v>
      </c>
      <c r="C114" s="93" t="s">
        <v>3606</v>
      </c>
      <c r="D114" s="74">
        <v>19</v>
      </c>
      <c r="E114" s="61">
        <v>10</v>
      </c>
      <c r="F114" s="120">
        <v>40000</v>
      </c>
      <c r="G114" s="120">
        <v>45000</v>
      </c>
      <c r="H114" s="62"/>
      <c r="I114" s="62"/>
      <c r="J114" s="145"/>
      <c r="K114" s="145"/>
    </row>
    <row r="115" spans="1:11" ht="24.75" customHeight="1">
      <c r="A115" s="146" t="s">
        <v>3424</v>
      </c>
      <c r="B115" s="91" t="s">
        <v>3607</v>
      </c>
      <c r="C115" s="93" t="s">
        <v>3608</v>
      </c>
      <c r="D115" s="74">
        <v>32</v>
      </c>
      <c r="E115" s="61">
        <v>22</v>
      </c>
      <c r="F115" s="120">
        <v>50000</v>
      </c>
      <c r="G115" s="120">
        <v>55000</v>
      </c>
      <c r="H115" s="62"/>
      <c r="I115" s="62"/>
      <c r="J115" s="145"/>
      <c r="K115" s="145"/>
    </row>
    <row r="116" spans="1:11" ht="24.75" customHeight="1">
      <c r="A116" s="146" t="s">
        <v>3424</v>
      </c>
      <c r="B116" s="91" t="s">
        <v>3609</v>
      </c>
      <c r="C116" s="93" t="s">
        <v>3610</v>
      </c>
      <c r="D116" s="74">
        <v>70</v>
      </c>
      <c r="E116" s="61">
        <v>20</v>
      </c>
      <c r="F116" s="120">
        <v>70000</v>
      </c>
      <c r="G116" s="120">
        <v>80000</v>
      </c>
      <c r="H116" s="62"/>
      <c r="I116" s="62"/>
      <c r="J116" s="145"/>
      <c r="K116" s="145"/>
    </row>
    <row r="117" spans="1:11" ht="24.75" customHeight="1">
      <c r="A117" s="146" t="s">
        <v>3424</v>
      </c>
      <c r="B117" s="91" t="s">
        <v>3611</v>
      </c>
      <c r="C117" s="93" t="s">
        <v>3612</v>
      </c>
      <c r="D117" s="74">
        <v>44</v>
      </c>
      <c r="E117" s="61">
        <v>20</v>
      </c>
      <c r="F117" s="120">
        <v>50000</v>
      </c>
      <c r="G117" s="120">
        <v>60000</v>
      </c>
      <c r="H117" s="62"/>
      <c r="I117" s="62"/>
      <c r="J117" s="145"/>
      <c r="K117" s="145"/>
    </row>
    <row r="118" spans="1:11" ht="24.75" customHeight="1">
      <c r="A118" s="146" t="s">
        <v>3424</v>
      </c>
      <c r="B118" s="144" t="s">
        <v>3613</v>
      </c>
      <c r="C118" s="59" t="s">
        <v>3614</v>
      </c>
      <c r="D118" s="60">
        <v>72</v>
      </c>
      <c r="E118" s="60">
        <v>20</v>
      </c>
      <c r="F118" s="143">
        <v>70000</v>
      </c>
      <c r="G118" s="143">
        <v>80000</v>
      </c>
      <c r="H118" s="62"/>
      <c r="I118" s="62"/>
      <c r="J118" s="145"/>
      <c r="K118" s="145"/>
    </row>
    <row r="119" spans="1:11" ht="24.75" customHeight="1">
      <c r="A119" s="146" t="s">
        <v>3424</v>
      </c>
      <c r="B119" s="144" t="s">
        <v>3615</v>
      </c>
      <c r="C119" s="59" t="s">
        <v>3616</v>
      </c>
      <c r="D119" s="60">
        <v>31</v>
      </c>
      <c r="E119" s="60">
        <v>8</v>
      </c>
      <c r="F119" s="143">
        <v>40000</v>
      </c>
      <c r="G119" s="143">
        <v>45000</v>
      </c>
      <c r="H119" s="62"/>
      <c r="I119" s="62"/>
      <c r="J119" s="145"/>
      <c r="K119" s="145"/>
    </row>
    <row r="120" spans="1:11" ht="24.75" customHeight="1">
      <c r="A120" s="146" t="s">
        <v>3424</v>
      </c>
      <c r="B120" s="78" t="s">
        <v>3617</v>
      </c>
      <c r="C120" s="79" t="s">
        <v>3618</v>
      </c>
      <c r="D120" s="80">
        <v>40</v>
      </c>
      <c r="E120" s="80">
        <v>25</v>
      </c>
      <c r="F120" s="143">
        <v>50000</v>
      </c>
      <c r="G120" s="143">
        <v>60000</v>
      </c>
      <c r="H120" s="62"/>
      <c r="I120" s="62"/>
      <c r="J120" s="145"/>
      <c r="K120" s="145"/>
    </row>
    <row r="121" spans="1:11" ht="24.75" customHeight="1">
      <c r="A121" s="146" t="s">
        <v>3424</v>
      </c>
      <c r="B121" s="81" t="s">
        <v>3619</v>
      </c>
      <c r="C121" s="83" t="s">
        <v>3620</v>
      </c>
      <c r="D121" s="84">
        <v>28</v>
      </c>
      <c r="E121" s="84">
        <v>10</v>
      </c>
      <c r="F121" s="143">
        <v>45000</v>
      </c>
      <c r="G121" s="143">
        <v>50000</v>
      </c>
      <c r="H121" s="62"/>
      <c r="I121" s="62"/>
      <c r="J121" s="145"/>
      <c r="K121" s="145"/>
    </row>
    <row r="122" spans="1:11" ht="24.75" customHeight="1">
      <c r="A122" s="146" t="s">
        <v>3424</v>
      </c>
      <c r="B122" s="81" t="s">
        <v>3621</v>
      </c>
      <c r="C122" s="83" t="s">
        <v>3594</v>
      </c>
      <c r="D122" s="84">
        <v>37</v>
      </c>
      <c r="E122" s="84">
        <v>0</v>
      </c>
      <c r="F122" s="143">
        <v>40000</v>
      </c>
      <c r="G122" s="143">
        <v>50000</v>
      </c>
      <c r="H122" s="62"/>
      <c r="I122" s="62"/>
      <c r="J122" s="145"/>
      <c r="K122" s="145"/>
    </row>
    <row r="123" spans="1:11" ht="24.75" customHeight="1">
      <c r="A123" s="146" t="s">
        <v>3424</v>
      </c>
      <c r="B123" s="78" t="s">
        <v>3622</v>
      </c>
      <c r="C123" s="79" t="s">
        <v>3623</v>
      </c>
      <c r="D123" s="80">
        <v>40</v>
      </c>
      <c r="E123" s="80">
        <v>10</v>
      </c>
      <c r="F123" s="143">
        <v>45000</v>
      </c>
      <c r="G123" s="143">
        <v>60000</v>
      </c>
      <c r="H123" s="62"/>
      <c r="I123" s="62"/>
      <c r="J123" s="145"/>
      <c r="K123" s="145"/>
    </row>
    <row r="124" spans="1:11" ht="24.75" customHeight="1">
      <c r="A124" s="146" t="s">
        <v>3424</v>
      </c>
      <c r="B124" s="78" t="s">
        <v>3624</v>
      </c>
      <c r="C124" s="79" t="s">
        <v>3625</v>
      </c>
      <c r="D124" s="80">
        <v>35</v>
      </c>
      <c r="E124" s="84">
        <v>10</v>
      </c>
      <c r="F124" s="143">
        <v>45000</v>
      </c>
      <c r="G124" s="143">
        <v>50000</v>
      </c>
      <c r="H124" s="62"/>
      <c r="I124" s="62"/>
      <c r="J124" s="145"/>
      <c r="K124" s="145"/>
    </row>
    <row r="125" spans="1:11" ht="24.75" customHeight="1">
      <c r="A125" s="146" t="s">
        <v>3424</v>
      </c>
      <c r="B125" s="78" t="s">
        <v>3626</v>
      </c>
      <c r="C125" s="79" t="s">
        <v>3627</v>
      </c>
      <c r="D125" s="80">
        <v>18</v>
      </c>
      <c r="E125" s="84">
        <v>2</v>
      </c>
      <c r="F125" s="143">
        <v>40000</v>
      </c>
      <c r="G125" s="143">
        <v>45000</v>
      </c>
      <c r="H125" s="62"/>
      <c r="I125" s="62"/>
      <c r="J125" s="145"/>
      <c r="K125" s="145"/>
    </row>
    <row r="126" spans="1:11" ht="24.75" customHeight="1">
      <c r="A126" s="146" t="s">
        <v>3424</v>
      </c>
      <c r="B126" s="78" t="s">
        <v>3628</v>
      </c>
      <c r="C126" s="79" t="s">
        <v>3629</v>
      </c>
      <c r="D126" s="80">
        <v>35</v>
      </c>
      <c r="E126" s="84">
        <v>14</v>
      </c>
      <c r="F126" s="143">
        <v>40000</v>
      </c>
      <c r="G126" s="143">
        <v>45000</v>
      </c>
      <c r="H126" s="62"/>
      <c r="I126" s="62"/>
      <c r="J126" s="145"/>
      <c r="K126" s="145"/>
    </row>
    <row r="127" spans="1:11" ht="24.75" customHeight="1">
      <c r="A127" s="146" t="s">
        <v>3424</v>
      </c>
      <c r="B127" s="78" t="s">
        <v>3630</v>
      </c>
      <c r="C127" s="79" t="s">
        <v>3631</v>
      </c>
      <c r="D127" s="80">
        <v>58</v>
      </c>
      <c r="E127" s="84">
        <v>10</v>
      </c>
      <c r="F127" s="143">
        <v>40000</v>
      </c>
      <c r="G127" s="143">
        <v>50000</v>
      </c>
      <c r="H127" s="62"/>
      <c r="I127" s="62"/>
      <c r="J127" s="145"/>
      <c r="K127" s="145"/>
    </row>
    <row r="128" spans="1:11" ht="24.75" customHeight="1">
      <c r="A128" s="146" t="s">
        <v>3424</v>
      </c>
      <c r="B128" s="78" t="s">
        <v>3632</v>
      </c>
      <c r="C128" s="79" t="s">
        <v>3633</v>
      </c>
      <c r="D128" s="80">
        <v>36</v>
      </c>
      <c r="E128" s="84">
        <v>15</v>
      </c>
      <c r="F128" s="143">
        <v>40000</v>
      </c>
      <c r="G128" s="143">
        <v>50000</v>
      </c>
      <c r="H128" s="62"/>
      <c r="I128" s="62"/>
      <c r="J128" s="145"/>
      <c r="K128" s="145"/>
    </row>
    <row r="129" spans="1:11" ht="24.75" customHeight="1">
      <c r="A129" s="146" t="s">
        <v>3424</v>
      </c>
      <c r="B129" s="78" t="s">
        <v>3634</v>
      </c>
      <c r="C129" s="79" t="s">
        <v>3635</v>
      </c>
      <c r="D129" s="80">
        <v>38</v>
      </c>
      <c r="E129" s="84">
        <v>10</v>
      </c>
      <c r="F129" s="143">
        <v>40000</v>
      </c>
      <c r="G129" s="143">
        <v>50000</v>
      </c>
      <c r="H129" s="62"/>
      <c r="I129" s="62"/>
      <c r="J129" s="145"/>
      <c r="K129" s="145"/>
    </row>
    <row r="130" spans="1:11" ht="24.75" customHeight="1">
      <c r="A130" s="146" t="s">
        <v>3424</v>
      </c>
      <c r="B130" s="78" t="s">
        <v>3636</v>
      </c>
      <c r="C130" s="79" t="s">
        <v>3637</v>
      </c>
      <c r="D130" s="80">
        <v>45</v>
      </c>
      <c r="E130" s="84">
        <v>10</v>
      </c>
      <c r="F130" s="143">
        <v>45000</v>
      </c>
      <c r="G130" s="143">
        <v>60000</v>
      </c>
      <c r="H130" s="62"/>
      <c r="I130" s="62"/>
      <c r="J130" s="145"/>
      <c r="K130" s="145"/>
    </row>
    <row r="131" spans="1:11" ht="24.75" customHeight="1">
      <c r="A131" s="146" t="s">
        <v>3424</v>
      </c>
      <c r="B131" s="78" t="s">
        <v>3638</v>
      </c>
      <c r="C131" s="79" t="s">
        <v>3639</v>
      </c>
      <c r="D131" s="80">
        <v>27</v>
      </c>
      <c r="E131" s="84">
        <v>8</v>
      </c>
      <c r="F131" s="143">
        <v>40000</v>
      </c>
      <c r="G131" s="143">
        <v>50000</v>
      </c>
      <c r="H131" s="62"/>
      <c r="I131" s="62"/>
      <c r="J131" s="145"/>
      <c r="K131" s="145"/>
    </row>
    <row r="132" spans="1:11" ht="24.75" customHeight="1">
      <c r="A132" s="146" t="s">
        <v>3424</v>
      </c>
      <c r="B132" s="78" t="s">
        <v>3640</v>
      </c>
      <c r="C132" s="79" t="s">
        <v>3641</v>
      </c>
      <c r="D132" s="80">
        <v>45</v>
      </c>
      <c r="E132" s="84">
        <v>10</v>
      </c>
      <c r="F132" s="143">
        <v>50000</v>
      </c>
      <c r="G132" s="143">
        <v>60000</v>
      </c>
      <c r="H132" s="62"/>
      <c r="I132" s="62"/>
      <c r="J132" s="145"/>
      <c r="K132" s="145"/>
    </row>
    <row r="133" spans="1:11" ht="24.75" customHeight="1">
      <c r="A133" s="146" t="s">
        <v>3424</v>
      </c>
      <c r="B133" s="144" t="s">
        <v>3642</v>
      </c>
      <c r="C133" s="59" t="s">
        <v>3643</v>
      </c>
      <c r="D133" s="60">
        <v>45</v>
      </c>
      <c r="E133" s="84">
        <v>10</v>
      </c>
      <c r="F133" s="143">
        <v>50000</v>
      </c>
      <c r="G133" s="143">
        <v>60000</v>
      </c>
      <c r="H133" s="62"/>
      <c r="I133" s="62"/>
      <c r="J133" s="145"/>
      <c r="K133" s="145"/>
    </row>
    <row r="134" spans="1:11" ht="24.75" customHeight="1">
      <c r="A134" s="146" t="s">
        <v>3424</v>
      </c>
      <c r="B134" s="54" t="s">
        <v>3644</v>
      </c>
      <c r="C134" s="90" t="s">
        <v>1000</v>
      </c>
      <c r="D134" s="57">
        <v>60</v>
      </c>
      <c r="E134" s="57">
        <v>50</v>
      </c>
      <c r="F134" s="57" t="s">
        <v>3645</v>
      </c>
      <c r="G134" s="57" t="s">
        <v>3646</v>
      </c>
      <c r="H134" s="54"/>
      <c r="I134" s="54" t="s">
        <v>3647</v>
      </c>
      <c r="J134" s="55"/>
      <c r="K134" s="55"/>
    </row>
    <row r="135" spans="1:11" ht="23.25" customHeight="1">
      <c r="A135" s="146" t="s">
        <v>3424</v>
      </c>
      <c r="B135" s="144" t="s">
        <v>3648</v>
      </c>
      <c r="C135" s="59" t="s">
        <v>1001</v>
      </c>
      <c r="D135" s="60">
        <v>40</v>
      </c>
      <c r="E135" s="60">
        <v>30</v>
      </c>
      <c r="F135" s="143">
        <v>35000</v>
      </c>
      <c r="G135" s="143">
        <v>45000</v>
      </c>
      <c r="H135" s="144" t="s">
        <v>3649</v>
      </c>
      <c r="I135" s="59" t="s">
        <v>1002</v>
      </c>
      <c r="J135" s="145">
        <v>30</v>
      </c>
      <c r="K135" s="147" t="s">
        <v>3650</v>
      </c>
    </row>
    <row r="136" spans="1:11" ht="23.25" customHeight="1">
      <c r="A136" s="146" t="s">
        <v>3424</v>
      </c>
      <c r="B136" s="144" t="s">
        <v>3651</v>
      </c>
      <c r="C136" s="59" t="s">
        <v>1003</v>
      </c>
      <c r="D136" s="60">
        <v>42</v>
      </c>
      <c r="E136" s="60">
        <v>20</v>
      </c>
      <c r="F136" s="143">
        <v>60000</v>
      </c>
      <c r="G136" s="143">
        <v>70000</v>
      </c>
      <c r="H136" s="144" t="s">
        <v>3652</v>
      </c>
      <c r="I136" s="59" t="s">
        <v>1004</v>
      </c>
      <c r="J136" s="145">
        <v>100</v>
      </c>
      <c r="K136" s="147" t="s">
        <v>3653</v>
      </c>
    </row>
    <row r="137" spans="1:11" ht="23.25" customHeight="1">
      <c r="A137" s="146" t="s">
        <v>3424</v>
      </c>
      <c r="B137" s="63" t="s">
        <v>3654</v>
      </c>
      <c r="C137" s="64" t="s">
        <v>1005</v>
      </c>
      <c r="D137" s="65">
        <v>44</v>
      </c>
      <c r="E137" s="65">
        <v>5</v>
      </c>
      <c r="F137" s="118">
        <v>50000</v>
      </c>
      <c r="G137" s="118">
        <v>60000</v>
      </c>
      <c r="H137" s="144" t="s">
        <v>3652</v>
      </c>
      <c r="I137" s="59" t="s">
        <v>1004</v>
      </c>
      <c r="J137" s="147">
        <v>100</v>
      </c>
      <c r="K137" s="147" t="s">
        <v>3653</v>
      </c>
    </row>
    <row r="138" spans="1:11" ht="23.25" customHeight="1">
      <c r="A138" s="146" t="s">
        <v>3424</v>
      </c>
      <c r="B138" s="63" t="s">
        <v>3655</v>
      </c>
      <c r="C138" s="64" t="s">
        <v>1006</v>
      </c>
      <c r="D138" s="65">
        <v>42</v>
      </c>
      <c r="E138" s="65">
        <v>5</v>
      </c>
      <c r="F138" s="118">
        <v>50000</v>
      </c>
      <c r="G138" s="118">
        <v>60000</v>
      </c>
      <c r="H138" s="144" t="s">
        <v>3652</v>
      </c>
      <c r="I138" s="59" t="s">
        <v>1004</v>
      </c>
      <c r="J138" s="147">
        <v>100</v>
      </c>
      <c r="K138" s="147" t="s">
        <v>3653</v>
      </c>
    </row>
    <row r="139" spans="1:11" ht="23.25" customHeight="1">
      <c r="A139" s="146" t="s">
        <v>3424</v>
      </c>
      <c r="B139" s="63" t="s">
        <v>3656</v>
      </c>
      <c r="C139" s="64" t="s">
        <v>1007</v>
      </c>
      <c r="D139" s="65">
        <v>57</v>
      </c>
      <c r="E139" s="65">
        <v>7</v>
      </c>
      <c r="F139" s="118">
        <v>40000</v>
      </c>
      <c r="G139" s="118">
        <v>50000</v>
      </c>
      <c r="H139" s="66" t="s">
        <v>3657</v>
      </c>
      <c r="I139" s="59" t="s">
        <v>1008</v>
      </c>
      <c r="J139" s="147">
        <v>30</v>
      </c>
      <c r="K139" s="147" t="s">
        <v>3658</v>
      </c>
    </row>
    <row r="140" spans="1:11" ht="23.25" customHeight="1">
      <c r="A140" s="146" t="s">
        <v>3424</v>
      </c>
      <c r="B140" s="63" t="s">
        <v>3659</v>
      </c>
      <c r="C140" s="64" t="s">
        <v>1009</v>
      </c>
      <c r="D140" s="65">
        <v>20</v>
      </c>
      <c r="E140" s="65">
        <v>10</v>
      </c>
      <c r="F140" s="118">
        <v>50000</v>
      </c>
      <c r="G140" s="118">
        <v>60000</v>
      </c>
      <c r="H140" s="66" t="s">
        <v>3657</v>
      </c>
      <c r="I140" s="59" t="s">
        <v>1008</v>
      </c>
      <c r="J140" s="147">
        <v>30</v>
      </c>
      <c r="K140" s="147" t="s">
        <v>3658</v>
      </c>
    </row>
    <row r="141" spans="1:11" ht="23.25" customHeight="1">
      <c r="A141" s="146" t="s">
        <v>3424</v>
      </c>
      <c r="B141" s="63" t="s">
        <v>3660</v>
      </c>
      <c r="C141" s="64" t="s">
        <v>1010</v>
      </c>
      <c r="D141" s="65">
        <v>45</v>
      </c>
      <c r="E141" s="65">
        <v>5</v>
      </c>
      <c r="F141" s="118">
        <v>60000</v>
      </c>
      <c r="G141" s="118">
        <v>70000</v>
      </c>
      <c r="H141" s="66" t="s">
        <v>3661</v>
      </c>
      <c r="I141" s="59" t="s">
        <v>1011</v>
      </c>
      <c r="J141" s="147">
        <v>50</v>
      </c>
      <c r="K141" s="147" t="s">
        <v>3650</v>
      </c>
    </row>
    <row r="142" spans="1:11" ht="23.25" customHeight="1">
      <c r="A142" s="146" t="s">
        <v>3424</v>
      </c>
      <c r="B142" s="63" t="s">
        <v>3662</v>
      </c>
      <c r="C142" s="64" t="s">
        <v>1012</v>
      </c>
      <c r="D142" s="65">
        <v>34</v>
      </c>
      <c r="E142" s="65">
        <v>30</v>
      </c>
      <c r="F142" s="118">
        <v>45000</v>
      </c>
      <c r="G142" s="118">
        <v>55000</v>
      </c>
      <c r="H142" s="66" t="s">
        <v>3661</v>
      </c>
      <c r="I142" s="59" t="s">
        <v>1011</v>
      </c>
      <c r="J142" s="147">
        <v>50</v>
      </c>
      <c r="K142" s="147" t="s">
        <v>3650</v>
      </c>
    </row>
    <row r="143" spans="1:11" ht="23.25" customHeight="1">
      <c r="A143" s="146" t="s">
        <v>3424</v>
      </c>
      <c r="B143" s="63" t="s">
        <v>3663</v>
      </c>
      <c r="C143" s="64" t="s">
        <v>1013</v>
      </c>
      <c r="D143" s="65">
        <v>45</v>
      </c>
      <c r="E143" s="65">
        <v>5</v>
      </c>
      <c r="F143" s="118">
        <v>60000</v>
      </c>
      <c r="G143" s="118">
        <v>70000</v>
      </c>
      <c r="H143" s="66" t="s">
        <v>3661</v>
      </c>
      <c r="I143" s="59" t="s">
        <v>1011</v>
      </c>
      <c r="J143" s="147">
        <v>50</v>
      </c>
      <c r="K143" s="147" t="s">
        <v>3650</v>
      </c>
    </row>
    <row r="144" spans="1:11" ht="23.25" customHeight="1">
      <c r="A144" s="146" t="s">
        <v>3424</v>
      </c>
      <c r="B144" s="63" t="s">
        <v>3664</v>
      </c>
      <c r="C144" s="64" t="s">
        <v>1014</v>
      </c>
      <c r="D144" s="65">
        <v>28</v>
      </c>
      <c r="E144" s="65">
        <v>30</v>
      </c>
      <c r="F144" s="118">
        <v>30000</v>
      </c>
      <c r="G144" s="118">
        <v>50000</v>
      </c>
      <c r="H144" s="66" t="s">
        <v>3657</v>
      </c>
      <c r="I144" s="59" t="s">
        <v>1008</v>
      </c>
      <c r="J144" s="147">
        <v>30</v>
      </c>
      <c r="K144" s="147" t="s">
        <v>3658</v>
      </c>
    </row>
    <row r="145" spans="1:11" ht="23.25" customHeight="1">
      <c r="A145" s="146" t="s">
        <v>3424</v>
      </c>
      <c r="B145" s="94" t="s">
        <v>3665</v>
      </c>
      <c r="C145" s="67" t="s">
        <v>1015</v>
      </c>
      <c r="D145" s="96">
        <v>29</v>
      </c>
      <c r="E145" s="96">
        <v>25</v>
      </c>
      <c r="F145" s="122">
        <v>35000</v>
      </c>
      <c r="G145" s="122">
        <v>50000</v>
      </c>
      <c r="H145" s="97" t="s">
        <v>3666</v>
      </c>
      <c r="I145" s="67" t="s">
        <v>1016</v>
      </c>
      <c r="J145" s="95">
        <v>100</v>
      </c>
      <c r="K145" s="98" t="s">
        <v>3667</v>
      </c>
    </row>
    <row r="146" spans="1:11" ht="23.25" customHeight="1">
      <c r="A146" s="146" t="s">
        <v>3424</v>
      </c>
      <c r="B146" s="94" t="s">
        <v>3668</v>
      </c>
      <c r="C146" s="67" t="s">
        <v>1017</v>
      </c>
      <c r="D146" s="95">
        <v>31</v>
      </c>
      <c r="E146" s="96">
        <v>10</v>
      </c>
      <c r="F146" s="122">
        <v>40000</v>
      </c>
      <c r="G146" s="122">
        <v>50000</v>
      </c>
      <c r="H146" s="97" t="s">
        <v>3669</v>
      </c>
      <c r="I146" s="67" t="s">
        <v>1018</v>
      </c>
      <c r="J146" s="98">
        <v>50</v>
      </c>
      <c r="K146" s="98" t="s">
        <v>3670</v>
      </c>
    </row>
    <row r="147" spans="1:11" ht="23.25" customHeight="1">
      <c r="A147" s="146" t="s">
        <v>3424</v>
      </c>
      <c r="B147" s="94" t="s">
        <v>3671</v>
      </c>
      <c r="C147" s="67" t="s">
        <v>1019</v>
      </c>
      <c r="D147" s="95">
        <v>33</v>
      </c>
      <c r="E147" s="96">
        <v>5</v>
      </c>
      <c r="F147" s="122">
        <v>45000</v>
      </c>
      <c r="G147" s="122">
        <v>55000</v>
      </c>
      <c r="H147" s="97" t="s">
        <v>3672</v>
      </c>
      <c r="I147" s="67" t="s">
        <v>1020</v>
      </c>
      <c r="J147" s="98">
        <v>30</v>
      </c>
      <c r="K147" s="98" t="s">
        <v>3667</v>
      </c>
    </row>
    <row r="148" spans="1:11" ht="23.25" customHeight="1">
      <c r="A148" s="146" t="s">
        <v>3424</v>
      </c>
      <c r="B148" s="94" t="s">
        <v>3673</v>
      </c>
      <c r="C148" s="67" t="s">
        <v>1021</v>
      </c>
      <c r="D148" s="95">
        <v>41</v>
      </c>
      <c r="E148" s="96">
        <v>20</v>
      </c>
      <c r="F148" s="122">
        <v>45000</v>
      </c>
      <c r="G148" s="122">
        <v>55000</v>
      </c>
      <c r="H148" s="97" t="s">
        <v>3674</v>
      </c>
      <c r="I148" s="67" t="s">
        <v>1022</v>
      </c>
      <c r="J148" s="98">
        <v>68</v>
      </c>
      <c r="K148" s="99" t="s">
        <v>3675</v>
      </c>
    </row>
    <row r="149" spans="1:11" ht="23.25" customHeight="1">
      <c r="A149" s="146" t="s">
        <v>3424</v>
      </c>
      <c r="B149" s="94" t="s">
        <v>3676</v>
      </c>
      <c r="C149" s="67" t="s">
        <v>1023</v>
      </c>
      <c r="D149" s="95">
        <v>48</v>
      </c>
      <c r="E149" s="96">
        <v>10</v>
      </c>
      <c r="F149" s="122">
        <v>40000</v>
      </c>
      <c r="G149" s="122">
        <v>50000</v>
      </c>
      <c r="H149" s="97" t="s">
        <v>3674</v>
      </c>
      <c r="I149" s="67" t="s">
        <v>1022</v>
      </c>
      <c r="J149" s="98">
        <v>68</v>
      </c>
      <c r="K149" s="99" t="s">
        <v>3677</v>
      </c>
    </row>
    <row r="150" spans="1:11" ht="23.25" customHeight="1">
      <c r="A150" s="146" t="s">
        <v>3424</v>
      </c>
      <c r="B150" s="94" t="s">
        <v>3678</v>
      </c>
      <c r="C150" s="67" t="s">
        <v>1024</v>
      </c>
      <c r="D150" s="95">
        <v>30</v>
      </c>
      <c r="E150" s="96">
        <v>5</v>
      </c>
      <c r="F150" s="122">
        <v>50000</v>
      </c>
      <c r="G150" s="122">
        <v>60000</v>
      </c>
      <c r="H150" s="97" t="s">
        <v>3669</v>
      </c>
      <c r="I150" s="67" t="s">
        <v>1018</v>
      </c>
      <c r="J150" s="98">
        <v>50</v>
      </c>
      <c r="K150" s="98" t="s">
        <v>3670</v>
      </c>
    </row>
    <row r="151" spans="1:11" ht="23.25" customHeight="1">
      <c r="A151" s="146" t="s">
        <v>3424</v>
      </c>
      <c r="B151" s="94" t="s">
        <v>3679</v>
      </c>
      <c r="C151" s="67" t="s">
        <v>1025</v>
      </c>
      <c r="D151" s="95">
        <v>44</v>
      </c>
      <c r="E151" s="96">
        <v>10</v>
      </c>
      <c r="F151" s="122">
        <v>60000</v>
      </c>
      <c r="G151" s="122">
        <v>80000</v>
      </c>
      <c r="H151" s="94" t="s">
        <v>3680</v>
      </c>
      <c r="I151" s="67" t="s">
        <v>1026</v>
      </c>
      <c r="J151" s="95">
        <v>100</v>
      </c>
      <c r="K151" s="71" t="s">
        <v>3681</v>
      </c>
    </row>
    <row r="152" spans="1:11" ht="23.25" customHeight="1">
      <c r="A152" s="146" t="s">
        <v>3424</v>
      </c>
      <c r="B152" s="94" t="s">
        <v>3682</v>
      </c>
      <c r="C152" s="67" t="s">
        <v>1027</v>
      </c>
      <c r="D152" s="95">
        <v>34</v>
      </c>
      <c r="E152" s="96">
        <v>10</v>
      </c>
      <c r="F152" s="122">
        <v>90000</v>
      </c>
      <c r="G152" s="122">
        <v>100000</v>
      </c>
      <c r="H152" s="97" t="s">
        <v>3683</v>
      </c>
      <c r="I152" s="67" t="s">
        <v>1027</v>
      </c>
      <c r="J152" s="98">
        <v>100</v>
      </c>
      <c r="K152" s="98" t="s">
        <v>3684</v>
      </c>
    </row>
    <row r="153" spans="1:11" ht="23.25" customHeight="1">
      <c r="A153" s="146" t="s">
        <v>3424</v>
      </c>
      <c r="B153" s="94" t="s">
        <v>3685</v>
      </c>
      <c r="C153" s="67" t="s">
        <v>1028</v>
      </c>
      <c r="D153" s="95">
        <v>60</v>
      </c>
      <c r="E153" s="96">
        <v>30</v>
      </c>
      <c r="F153" s="122">
        <v>46000</v>
      </c>
      <c r="G153" s="122">
        <v>60000</v>
      </c>
      <c r="H153" s="94" t="s">
        <v>3686</v>
      </c>
      <c r="I153" s="67" t="s">
        <v>1029</v>
      </c>
      <c r="J153" s="95">
        <v>70</v>
      </c>
      <c r="K153" s="68" t="s">
        <v>3483</v>
      </c>
    </row>
    <row r="154" spans="1:11" ht="23.25" customHeight="1">
      <c r="A154" s="146" t="s">
        <v>3424</v>
      </c>
      <c r="B154" s="94" t="s">
        <v>3687</v>
      </c>
      <c r="C154" s="67" t="s">
        <v>1030</v>
      </c>
      <c r="D154" s="95">
        <v>32</v>
      </c>
      <c r="E154" s="96">
        <v>2</v>
      </c>
      <c r="F154" s="122">
        <v>40000</v>
      </c>
      <c r="G154" s="122">
        <v>50000</v>
      </c>
      <c r="H154" s="97" t="s">
        <v>3669</v>
      </c>
      <c r="I154" s="67" t="s">
        <v>1018</v>
      </c>
      <c r="J154" s="98">
        <v>50</v>
      </c>
      <c r="K154" s="98" t="s">
        <v>3670</v>
      </c>
    </row>
    <row r="155" spans="1:11" ht="23.25" customHeight="1">
      <c r="A155" s="146" t="s">
        <v>3424</v>
      </c>
      <c r="B155" s="54" t="s">
        <v>3688</v>
      </c>
      <c r="C155" s="90" t="s">
        <v>1031</v>
      </c>
      <c r="D155" s="57">
        <v>50</v>
      </c>
      <c r="E155" s="57">
        <v>30</v>
      </c>
      <c r="F155" s="57" t="s">
        <v>3689</v>
      </c>
      <c r="G155" s="57" t="s">
        <v>3689</v>
      </c>
      <c r="H155" s="54"/>
      <c r="I155" s="54" t="s">
        <v>3690</v>
      </c>
      <c r="J155" s="55"/>
      <c r="K155" s="55"/>
    </row>
    <row r="156" spans="1:11" ht="23.25" customHeight="1">
      <c r="A156" s="146" t="s">
        <v>3424</v>
      </c>
      <c r="B156" s="144" t="s">
        <v>3691</v>
      </c>
      <c r="C156" s="59" t="s">
        <v>1032</v>
      </c>
      <c r="D156" s="60">
        <v>55</v>
      </c>
      <c r="E156" s="60">
        <v>25</v>
      </c>
      <c r="F156" s="143" t="s">
        <v>3692</v>
      </c>
      <c r="G156" s="143" t="s">
        <v>3692</v>
      </c>
      <c r="H156" s="62"/>
      <c r="I156" s="144" t="s">
        <v>3693</v>
      </c>
      <c r="J156" s="145"/>
      <c r="K156" s="145"/>
    </row>
    <row r="157" spans="1:11" ht="23.25" customHeight="1">
      <c r="A157" s="146" t="s">
        <v>3424</v>
      </c>
      <c r="B157" s="91" t="s">
        <v>3694</v>
      </c>
      <c r="C157" s="100" t="s">
        <v>1033</v>
      </c>
      <c r="D157" s="92">
        <v>29</v>
      </c>
      <c r="E157" s="145">
        <v>20</v>
      </c>
      <c r="F157" s="143">
        <v>70000</v>
      </c>
      <c r="G157" s="143">
        <v>80000</v>
      </c>
      <c r="H157" s="144" t="s">
        <v>3695</v>
      </c>
      <c r="I157" s="62" t="s">
        <v>1034</v>
      </c>
      <c r="J157" s="145">
        <v>100</v>
      </c>
      <c r="K157" s="145" t="s">
        <v>3696</v>
      </c>
    </row>
    <row r="158" spans="1:11" ht="23.25" customHeight="1">
      <c r="A158" s="146" t="s">
        <v>3424</v>
      </c>
      <c r="B158" s="91" t="s">
        <v>3697</v>
      </c>
      <c r="C158" s="100" t="s">
        <v>1035</v>
      </c>
      <c r="D158" s="92">
        <v>48</v>
      </c>
      <c r="E158" s="145">
        <v>40</v>
      </c>
      <c r="F158" s="143">
        <v>40000</v>
      </c>
      <c r="G158" s="143">
        <v>50000</v>
      </c>
      <c r="H158" s="144" t="s">
        <v>3695</v>
      </c>
      <c r="I158" s="62" t="s">
        <v>1034</v>
      </c>
      <c r="J158" s="145">
        <v>100</v>
      </c>
      <c r="K158" s="145" t="s">
        <v>3696</v>
      </c>
    </row>
    <row r="159" spans="1:11" ht="23.25" customHeight="1">
      <c r="A159" s="146" t="s">
        <v>3424</v>
      </c>
      <c r="B159" s="91" t="s">
        <v>3698</v>
      </c>
      <c r="C159" s="100" t="s">
        <v>1036</v>
      </c>
      <c r="D159" s="92">
        <v>48</v>
      </c>
      <c r="E159" s="145">
        <v>30</v>
      </c>
      <c r="F159" s="143">
        <v>50000</v>
      </c>
      <c r="G159" s="143">
        <v>60000</v>
      </c>
      <c r="H159" s="144" t="s">
        <v>3695</v>
      </c>
      <c r="I159" s="62" t="s">
        <v>1034</v>
      </c>
      <c r="J159" s="145">
        <v>100</v>
      </c>
      <c r="K159" s="88" t="s">
        <v>3696</v>
      </c>
    </row>
    <row r="160" spans="1:11" ht="23.25" customHeight="1">
      <c r="A160" s="146" t="s">
        <v>3424</v>
      </c>
      <c r="B160" s="91" t="s">
        <v>3699</v>
      </c>
      <c r="C160" s="100" t="s">
        <v>1037</v>
      </c>
      <c r="D160" s="92">
        <v>38</v>
      </c>
      <c r="E160" s="145">
        <v>27</v>
      </c>
      <c r="F160" s="143" t="s">
        <v>3700</v>
      </c>
      <c r="G160" s="143" t="s">
        <v>3701</v>
      </c>
      <c r="H160" s="144" t="s">
        <v>3702</v>
      </c>
      <c r="I160" s="62" t="s">
        <v>1038</v>
      </c>
      <c r="J160" s="145">
        <v>100</v>
      </c>
      <c r="K160" s="145" t="s">
        <v>3529</v>
      </c>
    </row>
    <row r="161" spans="1:11" ht="23.25" customHeight="1">
      <c r="A161" s="146" t="s">
        <v>3424</v>
      </c>
      <c r="B161" s="91" t="s">
        <v>3703</v>
      </c>
      <c r="C161" s="100" t="s">
        <v>1039</v>
      </c>
      <c r="D161" s="92">
        <v>39</v>
      </c>
      <c r="E161" s="145">
        <v>12</v>
      </c>
      <c r="F161" s="143" t="s">
        <v>3704</v>
      </c>
      <c r="G161" s="143" t="s">
        <v>3705</v>
      </c>
      <c r="H161" s="144" t="s">
        <v>3706</v>
      </c>
      <c r="I161" s="62" t="s">
        <v>1040</v>
      </c>
      <c r="J161" s="145">
        <v>100</v>
      </c>
      <c r="K161" s="145" t="s">
        <v>1041</v>
      </c>
    </row>
    <row r="162" spans="1:11" ht="23.25" customHeight="1">
      <c r="A162" s="146" t="s">
        <v>3424</v>
      </c>
      <c r="B162" s="91" t="s">
        <v>3707</v>
      </c>
      <c r="C162" s="100" t="s">
        <v>1042</v>
      </c>
      <c r="D162" s="92">
        <v>42</v>
      </c>
      <c r="E162" s="145">
        <v>16</v>
      </c>
      <c r="F162" s="143" t="s">
        <v>3708</v>
      </c>
      <c r="G162" s="143" t="s">
        <v>3709</v>
      </c>
      <c r="H162" s="144" t="s">
        <v>3702</v>
      </c>
      <c r="I162" s="62" t="s">
        <v>1043</v>
      </c>
      <c r="J162" s="145">
        <v>100</v>
      </c>
      <c r="K162" s="145" t="s">
        <v>3529</v>
      </c>
    </row>
    <row r="163" spans="1:11" ht="23.25" customHeight="1">
      <c r="A163" s="146" t="s">
        <v>3424</v>
      </c>
      <c r="B163" s="91" t="s">
        <v>3710</v>
      </c>
      <c r="C163" s="100" t="s">
        <v>1044</v>
      </c>
      <c r="D163" s="92">
        <v>49</v>
      </c>
      <c r="E163" s="145">
        <v>39</v>
      </c>
      <c r="F163" s="143" t="s">
        <v>3711</v>
      </c>
      <c r="G163" s="143" t="s">
        <v>3712</v>
      </c>
      <c r="H163" s="144" t="s">
        <v>3713</v>
      </c>
      <c r="I163" s="62" t="s">
        <v>1045</v>
      </c>
      <c r="J163" s="145">
        <v>100</v>
      </c>
      <c r="K163" s="88" t="s">
        <v>3714</v>
      </c>
    </row>
    <row r="164" spans="1:11" ht="23.25" customHeight="1">
      <c r="A164" s="146" t="s">
        <v>3424</v>
      </c>
      <c r="B164" s="91" t="s">
        <v>3715</v>
      </c>
      <c r="C164" s="100" t="s">
        <v>1046</v>
      </c>
      <c r="D164" s="92">
        <v>50</v>
      </c>
      <c r="E164" s="145">
        <v>27</v>
      </c>
      <c r="F164" s="143">
        <v>60000</v>
      </c>
      <c r="G164" s="143">
        <v>70000</v>
      </c>
      <c r="H164" s="144" t="s">
        <v>3716</v>
      </c>
      <c r="I164" s="62" t="s">
        <v>1047</v>
      </c>
      <c r="J164" s="145" t="s">
        <v>3717</v>
      </c>
      <c r="K164" s="88" t="s">
        <v>3718</v>
      </c>
    </row>
    <row r="165" spans="1:11" ht="23.25" customHeight="1">
      <c r="A165" s="146" t="s">
        <v>3424</v>
      </c>
      <c r="B165" s="75" t="s">
        <v>3719</v>
      </c>
      <c r="C165" s="76" t="s">
        <v>1048</v>
      </c>
      <c r="D165" s="92">
        <v>50</v>
      </c>
      <c r="E165" s="145">
        <v>40</v>
      </c>
      <c r="F165" s="143">
        <v>60000</v>
      </c>
      <c r="G165" s="143">
        <v>80000</v>
      </c>
      <c r="H165" s="144"/>
      <c r="I165" s="62"/>
      <c r="J165" s="145"/>
      <c r="K165" s="145"/>
    </row>
    <row r="166" spans="1:11" ht="23.25" customHeight="1">
      <c r="A166" s="146" t="s">
        <v>3424</v>
      </c>
      <c r="B166" s="75" t="s">
        <v>3720</v>
      </c>
      <c r="C166" s="76" t="s">
        <v>1049</v>
      </c>
      <c r="D166" s="92">
        <v>58</v>
      </c>
      <c r="E166" s="145">
        <v>20</v>
      </c>
      <c r="F166" s="143" t="s">
        <v>3721</v>
      </c>
      <c r="G166" s="143" t="s">
        <v>3722</v>
      </c>
      <c r="H166" s="144" t="s">
        <v>3723</v>
      </c>
      <c r="I166" s="144" t="s">
        <v>3724</v>
      </c>
      <c r="J166" s="145">
        <v>100</v>
      </c>
      <c r="K166" s="88" t="s">
        <v>3725</v>
      </c>
    </row>
    <row r="167" spans="1:11" ht="23.25" customHeight="1">
      <c r="A167" s="146" t="s">
        <v>3424</v>
      </c>
      <c r="B167" s="75" t="s">
        <v>3726</v>
      </c>
      <c r="C167" s="76" t="s">
        <v>1050</v>
      </c>
      <c r="D167" s="92">
        <v>54</v>
      </c>
      <c r="E167" s="145">
        <v>54</v>
      </c>
      <c r="F167" s="143" t="s">
        <v>3727</v>
      </c>
      <c r="G167" s="143" t="s">
        <v>3701</v>
      </c>
      <c r="H167" s="144" t="s">
        <v>3723</v>
      </c>
      <c r="I167" s="144" t="s">
        <v>3728</v>
      </c>
      <c r="J167" s="145">
        <v>100</v>
      </c>
      <c r="K167" s="88" t="s">
        <v>3725</v>
      </c>
    </row>
    <row r="168" spans="1:11" ht="23.25" customHeight="1">
      <c r="A168" s="146" t="s">
        <v>3424</v>
      </c>
      <c r="B168" s="75" t="s">
        <v>3729</v>
      </c>
      <c r="C168" s="76" t="s">
        <v>1051</v>
      </c>
      <c r="D168" s="92">
        <v>40</v>
      </c>
      <c r="E168" s="145">
        <v>10</v>
      </c>
      <c r="F168" s="143">
        <v>100000</v>
      </c>
      <c r="G168" s="143">
        <v>175000</v>
      </c>
      <c r="H168" s="144"/>
      <c r="I168" s="62" t="s">
        <v>1038</v>
      </c>
      <c r="J168" s="145">
        <v>100</v>
      </c>
      <c r="K168" s="145" t="s">
        <v>3529</v>
      </c>
    </row>
    <row r="169" spans="1:11" ht="23.25" customHeight="1">
      <c r="A169" s="146" t="s">
        <v>3424</v>
      </c>
      <c r="B169" s="75" t="s">
        <v>3730</v>
      </c>
      <c r="C169" s="76" t="s">
        <v>1052</v>
      </c>
      <c r="D169" s="92">
        <v>41</v>
      </c>
      <c r="E169" s="145">
        <v>20</v>
      </c>
      <c r="F169" s="143">
        <v>60000</v>
      </c>
      <c r="G169" s="143">
        <v>70000</v>
      </c>
      <c r="H169" s="144"/>
      <c r="I169" s="62"/>
      <c r="J169" s="145"/>
      <c r="K169" s="145"/>
    </row>
    <row r="170" spans="1:11" ht="23.25" customHeight="1">
      <c r="A170" s="146" t="s">
        <v>3424</v>
      </c>
      <c r="B170" s="75" t="s">
        <v>3731</v>
      </c>
      <c r="C170" s="75" t="s">
        <v>3732</v>
      </c>
      <c r="D170" s="92">
        <v>49</v>
      </c>
      <c r="E170" s="145">
        <v>16</v>
      </c>
      <c r="F170" s="143">
        <v>70000</v>
      </c>
      <c r="G170" s="143"/>
      <c r="H170" s="144"/>
      <c r="I170" s="62" t="s">
        <v>1043</v>
      </c>
      <c r="J170" s="145">
        <v>100</v>
      </c>
      <c r="K170" s="145" t="s">
        <v>3529</v>
      </c>
    </row>
    <row r="171" spans="1:11" ht="23.25" customHeight="1">
      <c r="A171" s="146" t="s">
        <v>3424</v>
      </c>
      <c r="B171" s="75" t="s">
        <v>3733</v>
      </c>
      <c r="C171" s="76" t="s">
        <v>1053</v>
      </c>
      <c r="D171" s="92">
        <v>48</v>
      </c>
      <c r="E171" s="145">
        <v>30</v>
      </c>
      <c r="F171" s="143" t="s">
        <v>3734</v>
      </c>
      <c r="G171" s="143" t="s">
        <v>3735</v>
      </c>
      <c r="H171" s="144" t="s">
        <v>3723</v>
      </c>
      <c r="I171" s="144" t="s">
        <v>1054</v>
      </c>
      <c r="J171" s="145">
        <v>100</v>
      </c>
      <c r="K171" s="88" t="s">
        <v>3725</v>
      </c>
    </row>
    <row r="172" spans="1:11" ht="23.25" customHeight="1">
      <c r="A172" s="146" t="s">
        <v>3424</v>
      </c>
      <c r="B172" s="75" t="s">
        <v>3736</v>
      </c>
      <c r="C172" s="75" t="s">
        <v>3737</v>
      </c>
      <c r="D172" s="92">
        <v>377</v>
      </c>
      <c r="E172" s="145">
        <v>328</v>
      </c>
      <c r="F172" s="421" t="s">
        <v>3738</v>
      </c>
      <c r="G172" s="421"/>
      <c r="H172" s="144"/>
      <c r="I172" s="144" t="s">
        <v>3739</v>
      </c>
      <c r="J172" s="145"/>
      <c r="K172" s="88" t="s">
        <v>3486</v>
      </c>
    </row>
    <row r="173" spans="1:11" ht="23.25" customHeight="1">
      <c r="A173" s="146" t="s">
        <v>3424</v>
      </c>
      <c r="B173" s="54" t="s">
        <v>1055</v>
      </c>
      <c r="C173" s="90" t="s">
        <v>1056</v>
      </c>
      <c r="D173" s="57">
        <v>35</v>
      </c>
      <c r="E173" s="57">
        <v>10</v>
      </c>
      <c r="F173" s="57">
        <v>110000</v>
      </c>
      <c r="G173" s="57">
        <v>110000</v>
      </c>
      <c r="H173" s="54" t="s">
        <v>1057</v>
      </c>
      <c r="I173" s="54" t="s">
        <v>3740</v>
      </c>
      <c r="J173" s="55">
        <v>32</v>
      </c>
      <c r="K173" s="55" t="s">
        <v>1058</v>
      </c>
    </row>
    <row r="174" spans="1:11" ht="23.25" customHeight="1">
      <c r="A174" s="146" t="s">
        <v>3424</v>
      </c>
      <c r="B174" s="144" t="s">
        <v>1059</v>
      </c>
      <c r="C174" s="59" t="s">
        <v>1060</v>
      </c>
      <c r="D174" s="60">
        <v>41</v>
      </c>
      <c r="E174" s="60">
        <v>15</v>
      </c>
      <c r="F174" s="143">
        <v>70000</v>
      </c>
      <c r="G174" s="143">
        <v>80000</v>
      </c>
      <c r="H174" s="144" t="s">
        <v>1061</v>
      </c>
      <c r="I174" s="144" t="s">
        <v>1062</v>
      </c>
      <c r="J174" s="145">
        <v>54</v>
      </c>
      <c r="K174" s="88" t="s">
        <v>1063</v>
      </c>
    </row>
    <row r="175" spans="1:11" ht="23.25" customHeight="1">
      <c r="A175" s="146" t="s">
        <v>3424</v>
      </c>
      <c r="B175" s="63" t="s">
        <v>1064</v>
      </c>
      <c r="C175" s="64" t="s">
        <v>1065</v>
      </c>
      <c r="D175" s="65">
        <v>48</v>
      </c>
      <c r="E175" s="65">
        <v>28</v>
      </c>
      <c r="F175" s="118">
        <v>119000</v>
      </c>
      <c r="G175" s="118">
        <v>119000</v>
      </c>
      <c r="H175" s="66" t="s">
        <v>1066</v>
      </c>
      <c r="I175" s="66" t="s">
        <v>3741</v>
      </c>
      <c r="J175" s="147">
        <v>232</v>
      </c>
      <c r="K175" s="89" t="s">
        <v>1063</v>
      </c>
    </row>
    <row r="176" spans="1:11" ht="23.25" customHeight="1">
      <c r="A176" s="146" t="s">
        <v>3424</v>
      </c>
      <c r="B176" s="54" t="s">
        <v>3742</v>
      </c>
      <c r="C176" s="90" t="s">
        <v>1067</v>
      </c>
      <c r="D176" s="57">
        <v>31</v>
      </c>
      <c r="E176" s="57">
        <v>19</v>
      </c>
      <c r="F176" s="57">
        <v>40000</v>
      </c>
      <c r="G176" s="57">
        <v>40000</v>
      </c>
      <c r="H176" s="54" t="s">
        <v>3743</v>
      </c>
      <c r="I176" s="54" t="s">
        <v>1068</v>
      </c>
      <c r="J176" s="55">
        <v>150</v>
      </c>
      <c r="K176" s="55" t="s">
        <v>3744</v>
      </c>
    </row>
    <row r="177" spans="1:11" ht="23.25" customHeight="1">
      <c r="A177" s="146" t="s">
        <v>3424</v>
      </c>
      <c r="B177" s="54" t="s">
        <v>3745</v>
      </c>
      <c r="C177" s="90" t="s">
        <v>1069</v>
      </c>
      <c r="D177" s="57">
        <v>32</v>
      </c>
      <c r="E177" s="57">
        <v>20</v>
      </c>
      <c r="F177" s="57">
        <v>50000</v>
      </c>
      <c r="G177" s="57">
        <v>60000</v>
      </c>
      <c r="H177" s="54" t="s">
        <v>3746</v>
      </c>
      <c r="I177" s="54" t="s">
        <v>1070</v>
      </c>
      <c r="J177" s="55">
        <v>110</v>
      </c>
      <c r="K177" s="55" t="s">
        <v>3747</v>
      </c>
    </row>
    <row r="178" spans="1:11" s="26" customFormat="1" ht="23.25" customHeight="1">
      <c r="A178" s="146" t="s">
        <v>3424</v>
      </c>
      <c r="B178" s="54" t="s">
        <v>3748</v>
      </c>
      <c r="C178" s="90" t="s">
        <v>1071</v>
      </c>
      <c r="D178" s="57">
        <v>29</v>
      </c>
      <c r="E178" s="57">
        <v>20</v>
      </c>
      <c r="F178" s="57">
        <v>40000</v>
      </c>
      <c r="G178" s="57">
        <v>50000</v>
      </c>
      <c r="H178" s="54" t="s">
        <v>3749</v>
      </c>
      <c r="I178" s="54" t="s">
        <v>1072</v>
      </c>
      <c r="J178" s="55">
        <v>60</v>
      </c>
      <c r="K178" s="55" t="s">
        <v>3750</v>
      </c>
    </row>
    <row r="179" spans="1:11" s="26" customFormat="1" ht="23.25" customHeight="1">
      <c r="A179" s="146" t="s">
        <v>3424</v>
      </c>
      <c r="B179" s="54" t="s">
        <v>3751</v>
      </c>
      <c r="C179" s="90" t="s">
        <v>1073</v>
      </c>
      <c r="D179" s="57">
        <v>26</v>
      </c>
      <c r="E179" s="57">
        <v>15</v>
      </c>
      <c r="F179" s="57">
        <v>40000</v>
      </c>
      <c r="G179" s="57">
        <v>60000</v>
      </c>
      <c r="H179" s="54" t="s">
        <v>3752</v>
      </c>
      <c r="I179" s="54" t="s">
        <v>1074</v>
      </c>
      <c r="J179" s="55">
        <v>60</v>
      </c>
      <c r="K179" s="55" t="s">
        <v>3753</v>
      </c>
    </row>
    <row r="180" spans="1:11" s="26" customFormat="1" ht="23.25" customHeight="1">
      <c r="A180" s="146" t="s">
        <v>3424</v>
      </c>
      <c r="B180" s="54" t="s">
        <v>3754</v>
      </c>
      <c r="C180" s="90" t="s">
        <v>1075</v>
      </c>
      <c r="D180" s="57">
        <v>43</v>
      </c>
      <c r="E180" s="57">
        <v>30</v>
      </c>
      <c r="F180" s="57">
        <v>55000</v>
      </c>
      <c r="G180" s="57">
        <v>75000</v>
      </c>
      <c r="H180" s="54" t="s">
        <v>3755</v>
      </c>
      <c r="I180" s="54" t="s">
        <v>1076</v>
      </c>
      <c r="J180" s="55">
        <v>150</v>
      </c>
      <c r="K180" s="55" t="s">
        <v>3756</v>
      </c>
    </row>
    <row r="181" spans="1:11" s="26" customFormat="1" ht="23.25" customHeight="1">
      <c r="A181" s="146" t="s">
        <v>3424</v>
      </c>
      <c r="B181" s="54" t="s">
        <v>3757</v>
      </c>
      <c r="C181" s="90" t="s">
        <v>1077</v>
      </c>
      <c r="D181" s="57">
        <v>32</v>
      </c>
      <c r="E181" s="57">
        <v>10</v>
      </c>
      <c r="F181" s="57">
        <v>40000</v>
      </c>
      <c r="G181" s="57">
        <v>40000</v>
      </c>
      <c r="H181" s="66" t="s">
        <v>3758</v>
      </c>
      <c r="I181" s="59" t="s">
        <v>1078</v>
      </c>
      <c r="J181" s="147">
        <v>150</v>
      </c>
      <c r="K181" s="147" t="s">
        <v>3759</v>
      </c>
    </row>
    <row r="182" spans="1:11" s="26" customFormat="1" ht="23.25" customHeight="1">
      <c r="A182" s="146" t="s">
        <v>3424</v>
      </c>
      <c r="B182" s="54" t="s">
        <v>3760</v>
      </c>
      <c r="C182" s="90" t="s">
        <v>1079</v>
      </c>
      <c r="D182" s="60">
        <v>19</v>
      </c>
      <c r="E182" s="60">
        <v>4</v>
      </c>
      <c r="F182" s="143">
        <v>40000</v>
      </c>
      <c r="G182" s="143">
        <v>40000</v>
      </c>
      <c r="H182" s="66" t="s">
        <v>3758</v>
      </c>
      <c r="I182" s="59" t="s">
        <v>1078</v>
      </c>
      <c r="J182" s="147">
        <v>150</v>
      </c>
      <c r="K182" s="147" t="s">
        <v>3759</v>
      </c>
    </row>
    <row r="183" spans="1:11" s="26" customFormat="1" ht="23.25" customHeight="1">
      <c r="A183" s="146" t="s">
        <v>3424</v>
      </c>
      <c r="B183" s="54" t="s">
        <v>3761</v>
      </c>
      <c r="C183" s="90" t="s">
        <v>1080</v>
      </c>
      <c r="D183" s="65">
        <v>48</v>
      </c>
      <c r="E183" s="65">
        <v>15</v>
      </c>
      <c r="F183" s="118">
        <v>50000</v>
      </c>
      <c r="G183" s="118">
        <v>50000</v>
      </c>
      <c r="H183" s="66" t="s">
        <v>3758</v>
      </c>
      <c r="I183" s="59" t="s">
        <v>1078</v>
      </c>
      <c r="J183" s="147">
        <v>150</v>
      </c>
      <c r="K183" s="147" t="s">
        <v>3759</v>
      </c>
    </row>
    <row r="184" spans="1:11" s="26" customFormat="1" ht="23.25" customHeight="1">
      <c r="A184" s="146" t="s">
        <v>3424</v>
      </c>
      <c r="B184" s="54" t="s">
        <v>3762</v>
      </c>
      <c r="C184" s="90" t="s">
        <v>1081</v>
      </c>
      <c r="D184" s="65">
        <v>31</v>
      </c>
      <c r="E184" s="65">
        <v>9</v>
      </c>
      <c r="F184" s="118">
        <v>40000</v>
      </c>
      <c r="G184" s="118">
        <v>40000</v>
      </c>
      <c r="H184" s="66" t="s">
        <v>3758</v>
      </c>
      <c r="I184" s="59" t="s">
        <v>1078</v>
      </c>
      <c r="J184" s="147">
        <v>150</v>
      </c>
      <c r="K184" s="147" t="s">
        <v>3759</v>
      </c>
    </row>
    <row r="185" spans="1:11" s="26" customFormat="1" ht="23.25" customHeight="1">
      <c r="A185" s="146" t="s">
        <v>3424</v>
      </c>
      <c r="B185" s="54" t="s">
        <v>3763</v>
      </c>
      <c r="C185" s="90" t="s">
        <v>1082</v>
      </c>
      <c r="D185" s="65">
        <v>42</v>
      </c>
      <c r="E185" s="65">
        <v>10</v>
      </c>
      <c r="F185" s="118">
        <v>40000</v>
      </c>
      <c r="G185" s="118">
        <v>40000</v>
      </c>
      <c r="H185" s="66" t="s">
        <v>3758</v>
      </c>
      <c r="I185" s="59" t="s">
        <v>1078</v>
      </c>
      <c r="J185" s="147">
        <v>150</v>
      </c>
      <c r="K185" s="147" t="s">
        <v>3759</v>
      </c>
    </row>
    <row r="186" spans="1:11" s="26" customFormat="1" ht="23.25" customHeight="1">
      <c r="A186" s="146" t="s">
        <v>3424</v>
      </c>
      <c r="B186" s="54" t="s">
        <v>3764</v>
      </c>
      <c r="C186" s="90" t="s">
        <v>1083</v>
      </c>
      <c r="D186" s="65">
        <v>23</v>
      </c>
      <c r="E186" s="65">
        <v>8</v>
      </c>
      <c r="F186" s="118">
        <v>40000</v>
      </c>
      <c r="G186" s="118">
        <v>40000</v>
      </c>
      <c r="H186" s="66" t="s">
        <v>3758</v>
      </c>
      <c r="I186" s="59" t="s">
        <v>1078</v>
      </c>
      <c r="J186" s="147">
        <v>150</v>
      </c>
      <c r="K186" s="147" t="s">
        <v>3759</v>
      </c>
    </row>
    <row r="187" spans="1:11" s="26" customFormat="1" ht="23.25" customHeight="1">
      <c r="A187" s="146" t="s">
        <v>3424</v>
      </c>
      <c r="B187" s="54" t="s">
        <v>3765</v>
      </c>
      <c r="C187" s="90" t="s">
        <v>1084</v>
      </c>
      <c r="D187" s="65">
        <v>56</v>
      </c>
      <c r="E187" s="65">
        <v>30</v>
      </c>
      <c r="F187" s="118">
        <v>40000</v>
      </c>
      <c r="G187" s="118">
        <v>40000</v>
      </c>
      <c r="H187" s="66" t="s">
        <v>3758</v>
      </c>
      <c r="I187" s="59" t="s">
        <v>1078</v>
      </c>
      <c r="J187" s="147">
        <v>150</v>
      </c>
      <c r="K187" s="147" t="s">
        <v>3759</v>
      </c>
    </row>
    <row r="188" spans="1:11" s="26" customFormat="1" ht="23.25" customHeight="1">
      <c r="A188" s="146" t="s">
        <v>3424</v>
      </c>
      <c r="B188" s="54" t="s">
        <v>3766</v>
      </c>
      <c r="C188" s="90" t="s">
        <v>1085</v>
      </c>
      <c r="D188" s="65">
        <v>43</v>
      </c>
      <c r="E188" s="65">
        <v>30</v>
      </c>
      <c r="F188" s="118">
        <v>40000</v>
      </c>
      <c r="G188" s="118">
        <v>40000</v>
      </c>
      <c r="H188" s="66" t="s">
        <v>3758</v>
      </c>
      <c r="I188" s="59" t="s">
        <v>1078</v>
      </c>
      <c r="J188" s="147">
        <v>150</v>
      </c>
      <c r="K188" s="147" t="s">
        <v>3759</v>
      </c>
    </row>
    <row r="189" spans="1:11" s="26" customFormat="1" ht="23.25" customHeight="1">
      <c r="A189" s="146" t="s">
        <v>3424</v>
      </c>
      <c r="B189" s="54" t="s">
        <v>3767</v>
      </c>
      <c r="C189" s="90" t="s">
        <v>1086</v>
      </c>
      <c r="D189" s="70">
        <v>45</v>
      </c>
      <c r="E189" s="70">
        <v>30</v>
      </c>
      <c r="F189" s="119">
        <v>50000</v>
      </c>
      <c r="G189" s="119">
        <v>50000</v>
      </c>
      <c r="H189" s="66" t="s">
        <v>3758</v>
      </c>
      <c r="I189" s="59" t="s">
        <v>1078</v>
      </c>
      <c r="J189" s="147">
        <v>150</v>
      </c>
      <c r="K189" s="147" t="s">
        <v>3759</v>
      </c>
    </row>
    <row r="190" spans="1:11" s="26" customFormat="1" ht="23.25" customHeight="1">
      <c r="A190" s="146" t="s">
        <v>3424</v>
      </c>
      <c r="B190" s="81" t="s">
        <v>3768</v>
      </c>
      <c r="C190" s="83" t="s">
        <v>1087</v>
      </c>
      <c r="D190" s="84">
        <v>302</v>
      </c>
      <c r="E190" s="84">
        <v>100</v>
      </c>
      <c r="F190" s="84">
        <v>146000</v>
      </c>
      <c r="G190" s="84">
        <v>175200</v>
      </c>
      <c r="H190" s="81"/>
      <c r="I190" s="81" t="s">
        <v>3769</v>
      </c>
      <c r="J190" s="35"/>
      <c r="K190" s="35"/>
    </row>
    <row r="191" spans="1:11" s="26" customFormat="1" ht="23.25" customHeight="1">
      <c r="A191" s="146" t="s">
        <v>3424</v>
      </c>
      <c r="B191" s="81" t="s">
        <v>3770</v>
      </c>
      <c r="C191" s="83" t="s">
        <v>3771</v>
      </c>
      <c r="D191" s="101">
        <v>23</v>
      </c>
      <c r="E191" s="101">
        <v>17</v>
      </c>
      <c r="F191" s="84">
        <v>40000</v>
      </c>
      <c r="G191" s="84">
        <v>50000</v>
      </c>
      <c r="H191" s="81" t="s">
        <v>3772</v>
      </c>
      <c r="I191" s="102" t="s">
        <v>1088</v>
      </c>
      <c r="J191" s="33">
        <v>30</v>
      </c>
      <c r="K191" s="33" t="s">
        <v>3509</v>
      </c>
    </row>
    <row r="192" spans="1:11" s="26" customFormat="1" ht="23.25" customHeight="1">
      <c r="A192" s="146" t="s">
        <v>3424</v>
      </c>
      <c r="B192" s="103" t="s">
        <v>3773</v>
      </c>
      <c r="C192" s="102" t="s">
        <v>1089</v>
      </c>
      <c r="D192" s="104">
        <v>33</v>
      </c>
      <c r="E192" s="104">
        <v>15</v>
      </c>
      <c r="F192" s="123">
        <v>40000</v>
      </c>
      <c r="G192" s="123">
        <v>50000</v>
      </c>
      <c r="H192" s="105" t="s">
        <v>3774</v>
      </c>
      <c r="I192" s="102" t="s">
        <v>1090</v>
      </c>
      <c r="J192" s="106">
        <v>30</v>
      </c>
      <c r="K192" s="106" t="s">
        <v>3434</v>
      </c>
    </row>
    <row r="193" spans="1:11" s="26" customFormat="1" ht="23.25" customHeight="1">
      <c r="A193" s="146" t="s">
        <v>3424</v>
      </c>
      <c r="B193" s="103" t="s">
        <v>3775</v>
      </c>
      <c r="C193" s="102" t="s">
        <v>1091</v>
      </c>
      <c r="D193" s="104">
        <v>30</v>
      </c>
      <c r="E193" s="104">
        <v>20</v>
      </c>
      <c r="F193" s="123">
        <v>40000</v>
      </c>
      <c r="G193" s="123">
        <v>50000</v>
      </c>
      <c r="H193" s="105" t="s">
        <v>3776</v>
      </c>
      <c r="I193" s="64" t="s">
        <v>1092</v>
      </c>
      <c r="J193" s="106">
        <v>40</v>
      </c>
      <c r="K193" s="106" t="s">
        <v>3777</v>
      </c>
    </row>
    <row r="194" spans="1:11" s="26" customFormat="1" ht="23.25" customHeight="1">
      <c r="A194" s="146" t="s">
        <v>3424</v>
      </c>
      <c r="B194" s="63" t="s">
        <v>3778</v>
      </c>
      <c r="C194" s="64" t="s">
        <v>1093</v>
      </c>
      <c r="D194" s="65">
        <v>30</v>
      </c>
      <c r="E194" s="65">
        <v>25</v>
      </c>
      <c r="F194" s="118">
        <v>40000</v>
      </c>
      <c r="G194" s="118">
        <v>50000</v>
      </c>
      <c r="H194" s="66" t="s">
        <v>3779</v>
      </c>
      <c r="I194" s="64" t="s">
        <v>1094</v>
      </c>
      <c r="J194" s="147">
        <v>40</v>
      </c>
      <c r="K194" s="147" t="s">
        <v>3496</v>
      </c>
    </row>
    <row r="195" spans="1:11" s="26" customFormat="1" ht="23.25" customHeight="1">
      <c r="A195" s="146" t="s">
        <v>3424</v>
      </c>
      <c r="B195" s="63" t="s">
        <v>3780</v>
      </c>
      <c r="C195" s="64" t="s">
        <v>1095</v>
      </c>
      <c r="D195" s="65">
        <v>38</v>
      </c>
      <c r="E195" s="65">
        <v>20</v>
      </c>
      <c r="F195" s="118">
        <v>40000</v>
      </c>
      <c r="G195" s="118">
        <v>50000</v>
      </c>
      <c r="H195" s="66" t="s">
        <v>3779</v>
      </c>
      <c r="I195" s="64" t="s">
        <v>1094</v>
      </c>
      <c r="J195" s="147">
        <v>40</v>
      </c>
      <c r="K195" s="147" t="s">
        <v>3496</v>
      </c>
    </row>
    <row r="196" spans="1:11" s="26" customFormat="1" ht="23.25" customHeight="1">
      <c r="A196" s="146" t="s">
        <v>3424</v>
      </c>
      <c r="B196" s="63" t="s">
        <v>3781</v>
      </c>
      <c r="C196" s="64" t="s">
        <v>1096</v>
      </c>
      <c r="D196" s="65">
        <v>44</v>
      </c>
      <c r="E196" s="65">
        <v>30</v>
      </c>
      <c r="F196" s="118">
        <v>50000</v>
      </c>
      <c r="G196" s="118">
        <v>60000</v>
      </c>
      <c r="H196" s="66" t="s">
        <v>3779</v>
      </c>
      <c r="I196" s="64" t="s">
        <v>1094</v>
      </c>
      <c r="J196" s="147">
        <v>40</v>
      </c>
      <c r="K196" s="147" t="s">
        <v>3496</v>
      </c>
    </row>
    <row r="197" spans="1:11" s="26" customFormat="1" ht="23.25" customHeight="1">
      <c r="A197" s="146" t="s">
        <v>3424</v>
      </c>
      <c r="B197" s="63" t="s">
        <v>3782</v>
      </c>
      <c r="C197" s="64" t="s">
        <v>1097</v>
      </c>
      <c r="D197" s="65">
        <v>38</v>
      </c>
      <c r="E197" s="65">
        <v>30</v>
      </c>
      <c r="F197" s="118">
        <v>40000</v>
      </c>
      <c r="G197" s="118">
        <v>50000</v>
      </c>
      <c r="H197" s="63" t="s">
        <v>3783</v>
      </c>
      <c r="I197" s="64" t="s">
        <v>1098</v>
      </c>
      <c r="J197" s="68">
        <v>15</v>
      </c>
      <c r="K197" s="68" t="s">
        <v>3777</v>
      </c>
    </row>
    <row r="198" spans="1:11" s="26" customFormat="1" ht="23.25" customHeight="1">
      <c r="A198" s="146" t="s">
        <v>3424</v>
      </c>
      <c r="B198" s="63" t="s">
        <v>3784</v>
      </c>
      <c r="C198" s="64" t="s">
        <v>1099</v>
      </c>
      <c r="D198" s="70">
        <v>37</v>
      </c>
      <c r="E198" s="70">
        <v>20</v>
      </c>
      <c r="F198" s="119">
        <v>50000</v>
      </c>
      <c r="G198" s="119">
        <v>60000</v>
      </c>
      <c r="H198" s="63" t="s">
        <v>3783</v>
      </c>
      <c r="I198" s="64" t="s">
        <v>1098</v>
      </c>
      <c r="J198" s="68">
        <v>15</v>
      </c>
      <c r="K198" s="68" t="s">
        <v>3777</v>
      </c>
    </row>
    <row r="199" spans="1:11" s="26" customFormat="1" ht="23.25" customHeight="1">
      <c r="A199" s="146" t="s">
        <v>3424</v>
      </c>
      <c r="B199" s="63" t="s">
        <v>3785</v>
      </c>
      <c r="C199" s="64" t="s">
        <v>1100</v>
      </c>
      <c r="D199" s="65">
        <v>30</v>
      </c>
      <c r="E199" s="65">
        <v>30</v>
      </c>
      <c r="F199" s="118">
        <v>50000</v>
      </c>
      <c r="G199" s="118">
        <v>60000</v>
      </c>
      <c r="H199" s="66" t="s">
        <v>3786</v>
      </c>
      <c r="I199" s="64" t="s">
        <v>1101</v>
      </c>
      <c r="J199" s="147">
        <v>30</v>
      </c>
      <c r="K199" s="147" t="s">
        <v>3787</v>
      </c>
    </row>
    <row r="200" spans="1:11" ht="23.25" customHeight="1">
      <c r="A200" s="146" t="s">
        <v>3424</v>
      </c>
      <c r="B200" s="91" t="s">
        <v>3788</v>
      </c>
      <c r="C200" s="64" t="s">
        <v>1102</v>
      </c>
      <c r="D200" s="74">
        <v>30</v>
      </c>
      <c r="E200" s="61">
        <v>25</v>
      </c>
      <c r="F200" s="120">
        <v>50000</v>
      </c>
      <c r="G200" s="120">
        <v>60000</v>
      </c>
      <c r="H200" s="66" t="s">
        <v>3786</v>
      </c>
      <c r="I200" s="64" t="s">
        <v>1101</v>
      </c>
      <c r="J200" s="147">
        <v>30</v>
      </c>
      <c r="K200" s="147" t="s">
        <v>3787</v>
      </c>
    </row>
    <row r="201" spans="1:11" ht="23.25" customHeight="1">
      <c r="A201" s="146" t="s">
        <v>3424</v>
      </c>
      <c r="B201" s="91" t="s">
        <v>3789</v>
      </c>
      <c r="C201" s="64" t="s">
        <v>1103</v>
      </c>
      <c r="D201" s="74">
        <v>27</v>
      </c>
      <c r="E201" s="61">
        <v>25</v>
      </c>
      <c r="F201" s="120">
        <v>50000</v>
      </c>
      <c r="G201" s="120">
        <v>60000</v>
      </c>
      <c r="H201" s="66" t="s">
        <v>3786</v>
      </c>
      <c r="I201" s="64" t="s">
        <v>1101</v>
      </c>
      <c r="J201" s="147">
        <v>30</v>
      </c>
      <c r="K201" s="147" t="s">
        <v>3787</v>
      </c>
    </row>
    <row r="202" spans="1:11" ht="23.25" customHeight="1">
      <c r="A202" s="146" t="s">
        <v>3424</v>
      </c>
      <c r="B202" s="91" t="s">
        <v>3790</v>
      </c>
      <c r="C202" s="64" t="s">
        <v>1104</v>
      </c>
      <c r="D202" s="74">
        <v>33</v>
      </c>
      <c r="E202" s="61">
        <v>33</v>
      </c>
      <c r="F202" s="120">
        <v>60000</v>
      </c>
      <c r="G202" s="120">
        <v>70000</v>
      </c>
      <c r="H202" s="66" t="s">
        <v>3786</v>
      </c>
      <c r="I202" s="64" t="s">
        <v>1101</v>
      </c>
      <c r="J202" s="147">
        <v>30</v>
      </c>
      <c r="K202" s="147" t="s">
        <v>3787</v>
      </c>
    </row>
    <row r="203" spans="1:11" ht="23.25" customHeight="1">
      <c r="A203" s="146" t="s">
        <v>3424</v>
      </c>
      <c r="B203" s="91" t="s">
        <v>3791</v>
      </c>
      <c r="C203" s="64" t="s">
        <v>1105</v>
      </c>
      <c r="D203" s="74">
        <v>36</v>
      </c>
      <c r="E203" s="61">
        <v>36</v>
      </c>
      <c r="F203" s="120">
        <v>60000</v>
      </c>
      <c r="G203" s="120">
        <v>70000</v>
      </c>
      <c r="H203" s="66" t="s">
        <v>3786</v>
      </c>
      <c r="I203" s="64" t="s">
        <v>1101</v>
      </c>
      <c r="J203" s="147">
        <v>30</v>
      </c>
      <c r="K203" s="147" t="s">
        <v>3787</v>
      </c>
    </row>
    <row r="204" spans="1:11" ht="23.25" customHeight="1">
      <c r="A204" s="146" t="s">
        <v>3424</v>
      </c>
      <c r="B204" s="91" t="s">
        <v>3792</v>
      </c>
      <c r="C204" s="64" t="s">
        <v>1106</v>
      </c>
      <c r="D204" s="74">
        <v>48</v>
      </c>
      <c r="E204" s="61">
        <v>20</v>
      </c>
      <c r="F204" s="120">
        <v>50000</v>
      </c>
      <c r="G204" s="120">
        <v>60000</v>
      </c>
      <c r="H204" s="105" t="s">
        <v>3793</v>
      </c>
      <c r="I204" s="64" t="s">
        <v>1107</v>
      </c>
      <c r="J204" s="106">
        <v>40</v>
      </c>
      <c r="K204" s="106" t="s">
        <v>3794</v>
      </c>
    </row>
    <row r="205" spans="1:11" ht="23.25" customHeight="1">
      <c r="A205" s="146" t="s">
        <v>3424</v>
      </c>
      <c r="B205" s="91" t="s">
        <v>3795</v>
      </c>
      <c r="C205" s="64" t="s">
        <v>1106</v>
      </c>
      <c r="D205" s="74">
        <v>48</v>
      </c>
      <c r="E205" s="61">
        <v>20</v>
      </c>
      <c r="F205" s="120">
        <v>50000</v>
      </c>
      <c r="G205" s="120">
        <v>60000</v>
      </c>
      <c r="H205" s="105" t="s">
        <v>3793</v>
      </c>
      <c r="I205" s="64" t="s">
        <v>1107</v>
      </c>
      <c r="J205" s="106">
        <v>40</v>
      </c>
      <c r="K205" s="106" t="s">
        <v>3794</v>
      </c>
    </row>
    <row r="206" spans="1:11" ht="23.25" customHeight="1">
      <c r="A206" s="146" t="s">
        <v>3424</v>
      </c>
      <c r="B206" s="91" t="s">
        <v>3796</v>
      </c>
      <c r="C206" s="64" t="s">
        <v>1108</v>
      </c>
      <c r="D206" s="74">
        <v>48</v>
      </c>
      <c r="E206" s="61">
        <v>20</v>
      </c>
      <c r="F206" s="120">
        <v>50000</v>
      </c>
      <c r="G206" s="120">
        <v>60000</v>
      </c>
      <c r="H206" s="105" t="s">
        <v>3793</v>
      </c>
      <c r="I206" s="64" t="s">
        <v>1107</v>
      </c>
      <c r="J206" s="106">
        <v>40</v>
      </c>
      <c r="K206" s="106" t="s">
        <v>3794</v>
      </c>
    </row>
    <row r="207" spans="1:11" ht="23.25" customHeight="1">
      <c r="A207" s="146" t="s">
        <v>3424</v>
      </c>
      <c r="B207" s="91" t="s">
        <v>3797</v>
      </c>
      <c r="C207" s="64" t="s">
        <v>1109</v>
      </c>
      <c r="D207" s="74">
        <v>45</v>
      </c>
      <c r="E207" s="61">
        <v>30</v>
      </c>
      <c r="F207" s="120">
        <v>60000</v>
      </c>
      <c r="G207" s="120">
        <v>70000</v>
      </c>
      <c r="H207" s="105" t="s">
        <v>3793</v>
      </c>
      <c r="I207" s="64" t="s">
        <v>1107</v>
      </c>
      <c r="J207" s="106">
        <v>40</v>
      </c>
      <c r="K207" s="106" t="s">
        <v>3794</v>
      </c>
    </row>
    <row r="208" spans="1:11" ht="23.25" customHeight="1">
      <c r="A208" s="146" t="s">
        <v>3424</v>
      </c>
      <c r="B208" s="91" t="s">
        <v>3798</v>
      </c>
      <c r="C208" s="64" t="s">
        <v>1110</v>
      </c>
      <c r="D208" s="74">
        <v>48</v>
      </c>
      <c r="E208" s="61">
        <v>50</v>
      </c>
      <c r="F208" s="120">
        <v>60000</v>
      </c>
      <c r="G208" s="120">
        <v>70000</v>
      </c>
      <c r="H208" s="105" t="s">
        <v>3793</v>
      </c>
      <c r="I208" s="64" t="s">
        <v>1107</v>
      </c>
      <c r="J208" s="106">
        <v>40</v>
      </c>
      <c r="K208" s="106" t="s">
        <v>3794</v>
      </c>
    </row>
    <row r="209" spans="1:11" ht="23.25" customHeight="1">
      <c r="A209" s="146" t="s">
        <v>3424</v>
      </c>
      <c r="B209" s="91" t="s">
        <v>3799</v>
      </c>
      <c r="C209" s="64" t="s">
        <v>1111</v>
      </c>
      <c r="D209" s="74">
        <v>33</v>
      </c>
      <c r="E209" s="61">
        <v>50</v>
      </c>
      <c r="F209" s="120">
        <v>50000</v>
      </c>
      <c r="G209" s="120">
        <v>60000</v>
      </c>
      <c r="H209" s="75" t="s">
        <v>3800</v>
      </c>
      <c r="I209" s="64" t="s">
        <v>1112</v>
      </c>
      <c r="J209" s="77">
        <v>50</v>
      </c>
      <c r="K209" s="77" t="s">
        <v>3801</v>
      </c>
    </row>
    <row r="210" spans="1:11" ht="23.25" customHeight="1">
      <c r="A210" s="146" t="s">
        <v>3424</v>
      </c>
      <c r="B210" s="107" t="s">
        <v>3802</v>
      </c>
      <c r="C210" s="90" t="s">
        <v>3803</v>
      </c>
      <c r="D210" s="108">
        <v>28</v>
      </c>
      <c r="E210" s="108">
        <v>27</v>
      </c>
      <c r="F210" s="84">
        <v>50000</v>
      </c>
      <c r="G210" s="84">
        <v>50000</v>
      </c>
      <c r="H210" s="54" t="s">
        <v>3804</v>
      </c>
      <c r="I210" s="109" t="s">
        <v>3805</v>
      </c>
      <c r="J210" s="55">
        <v>160</v>
      </c>
      <c r="K210" s="55" t="s">
        <v>3806</v>
      </c>
    </row>
    <row r="211" spans="1:11" ht="23.25" customHeight="1">
      <c r="A211" s="146" t="s">
        <v>3424</v>
      </c>
      <c r="B211" s="107" t="s">
        <v>3807</v>
      </c>
      <c r="C211" s="109" t="s">
        <v>3808</v>
      </c>
      <c r="D211" s="108">
        <v>28</v>
      </c>
      <c r="E211" s="108">
        <v>27</v>
      </c>
      <c r="F211" s="84">
        <v>50000</v>
      </c>
      <c r="G211" s="84">
        <v>50000</v>
      </c>
      <c r="H211" s="54" t="s">
        <v>3809</v>
      </c>
      <c r="I211" s="110" t="s">
        <v>3810</v>
      </c>
      <c r="J211" s="145">
        <v>100</v>
      </c>
      <c r="K211" s="145" t="s">
        <v>3811</v>
      </c>
    </row>
    <row r="212" spans="1:11" ht="23.25" customHeight="1">
      <c r="A212" s="146" t="s">
        <v>3424</v>
      </c>
      <c r="B212" s="107" t="s">
        <v>3812</v>
      </c>
      <c r="C212" s="109" t="s">
        <v>3813</v>
      </c>
      <c r="D212" s="108">
        <v>25</v>
      </c>
      <c r="E212" s="108">
        <v>25</v>
      </c>
      <c r="F212" s="84">
        <v>50000</v>
      </c>
      <c r="G212" s="84">
        <v>70000</v>
      </c>
      <c r="H212" s="111" t="s">
        <v>3814</v>
      </c>
      <c r="I212" s="109" t="s">
        <v>3815</v>
      </c>
      <c r="J212" s="112">
        <v>20</v>
      </c>
      <c r="K212" s="145" t="s">
        <v>3502</v>
      </c>
    </row>
    <row r="213" spans="1:11" ht="23.25" customHeight="1">
      <c r="A213" s="146" t="s">
        <v>3424</v>
      </c>
      <c r="B213" s="107" t="s">
        <v>3816</v>
      </c>
      <c r="C213" s="109" t="s">
        <v>3817</v>
      </c>
      <c r="D213" s="108">
        <v>36</v>
      </c>
      <c r="E213" s="108">
        <v>15</v>
      </c>
      <c r="F213" s="84">
        <v>50000</v>
      </c>
      <c r="G213" s="84">
        <v>70000</v>
      </c>
      <c r="H213" s="54" t="s">
        <v>3809</v>
      </c>
      <c r="I213" s="110" t="s">
        <v>3810</v>
      </c>
      <c r="J213" s="112">
        <v>100</v>
      </c>
      <c r="K213" s="112" t="s">
        <v>3811</v>
      </c>
    </row>
    <row r="214" spans="1:11" ht="23.25" customHeight="1">
      <c r="A214" s="146" t="s">
        <v>3424</v>
      </c>
      <c r="B214" s="107" t="s">
        <v>3818</v>
      </c>
      <c r="C214" s="109" t="s">
        <v>3819</v>
      </c>
      <c r="D214" s="108">
        <v>28</v>
      </c>
      <c r="E214" s="108">
        <v>40</v>
      </c>
      <c r="F214" s="84">
        <v>45000</v>
      </c>
      <c r="G214" s="84">
        <v>50000</v>
      </c>
      <c r="H214" s="54" t="s">
        <v>3820</v>
      </c>
      <c r="I214" s="113" t="s">
        <v>3821</v>
      </c>
      <c r="J214" s="88">
        <v>100</v>
      </c>
      <c r="K214" s="88" t="s">
        <v>3822</v>
      </c>
    </row>
    <row r="215" spans="1:11" ht="23.25" customHeight="1">
      <c r="A215" s="422" t="s">
        <v>3424</v>
      </c>
      <c r="B215" s="418" t="s">
        <v>3823</v>
      </c>
      <c r="C215" s="414" t="s">
        <v>3824</v>
      </c>
      <c r="D215" s="417">
        <v>50</v>
      </c>
      <c r="E215" s="417">
        <v>400</v>
      </c>
      <c r="F215" s="84" t="s">
        <v>3825</v>
      </c>
      <c r="G215" s="84" t="s">
        <v>3826</v>
      </c>
      <c r="H215" s="427" t="s">
        <v>3827</v>
      </c>
      <c r="I215" s="414" t="s">
        <v>3824</v>
      </c>
      <c r="J215" s="416">
        <v>300</v>
      </c>
      <c r="K215" s="145" t="s">
        <v>3529</v>
      </c>
    </row>
    <row r="216" spans="1:11" ht="23.25" customHeight="1">
      <c r="A216" s="423"/>
      <c r="B216" s="419"/>
      <c r="C216" s="414"/>
      <c r="D216" s="417"/>
      <c r="E216" s="417"/>
      <c r="F216" s="84" t="s">
        <v>3828</v>
      </c>
      <c r="G216" s="84" t="s">
        <v>3829</v>
      </c>
      <c r="H216" s="427"/>
      <c r="I216" s="414"/>
      <c r="J216" s="416"/>
      <c r="K216" s="145" t="s">
        <v>3830</v>
      </c>
    </row>
    <row r="217" spans="1:11" ht="23.25" customHeight="1">
      <c r="A217" s="124" t="s">
        <v>3424</v>
      </c>
      <c r="B217" s="125" t="s">
        <v>3831</v>
      </c>
      <c r="C217" s="126" t="s">
        <v>3361</v>
      </c>
      <c r="D217" s="127">
        <v>35</v>
      </c>
      <c r="E217" s="124">
        <v>8</v>
      </c>
      <c r="F217" s="128">
        <v>40000</v>
      </c>
      <c r="G217" s="128">
        <v>50000</v>
      </c>
      <c r="H217" s="129"/>
      <c r="I217" s="124"/>
      <c r="J217" s="124"/>
      <c r="K217" s="129"/>
    </row>
    <row r="218" spans="1:11" ht="23.25" customHeight="1">
      <c r="A218" s="124" t="s">
        <v>3424</v>
      </c>
      <c r="B218" s="125" t="s">
        <v>3832</v>
      </c>
      <c r="C218" s="126" t="s">
        <v>3362</v>
      </c>
      <c r="D218" s="127">
        <v>32</v>
      </c>
      <c r="E218" s="124">
        <v>8</v>
      </c>
      <c r="F218" s="128">
        <v>40000</v>
      </c>
      <c r="G218" s="128">
        <v>50000</v>
      </c>
      <c r="H218" s="129"/>
      <c r="I218" s="124"/>
      <c r="J218" s="124"/>
      <c r="K218" s="129"/>
    </row>
    <row r="219" spans="1:11" ht="23.25" customHeight="1">
      <c r="A219" s="124" t="s">
        <v>3424</v>
      </c>
      <c r="B219" s="125" t="s">
        <v>3833</v>
      </c>
      <c r="C219" s="126" t="s">
        <v>3363</v>
      </c>
      <c r="D219" s="127">
        <v>30</v>
      </c>
      <c r="E219" s="124">
        <v>8</v>
      </c>
      <c r="F219" s="128">
        <v>40000</v>
      </c>
      <c r="G219" s="128">
        <v>50000</v>
      </c>
      <c r="H219" s="129"/>
      <c r="I219" s="124"/>
      <c r="J219" s="124"/>
      <c r="K219" s="129"/>
    </row>
    <row r="220" spans="1:11" ht="23.25" customHeight="1">
      <c r="A220" s="124" t="s">
        <v>3424</v>
      </c>
      <c r="B220" s="125" t="s">
        <v>3834</v>
      </c>
      <c r="C220" s="126" t="s">
        <v>3364</v>
      </c>
      <c r="D220" s="127">
        <v>36</v>
      </c>
      <c r="E220" s="124">
        <v>8</v>
      </c>
      <c r="F220" s="128">
        <v>40000</v>
      </c>
      <c r="G220" s="128">
        <v>50000</v>
      </c>
      <c r="H220" s="129"/>
      <c r="I220" s="124"/>
      <c r="J220" s="124"/>
      <c r="K220" s="129"/>
    </row>
    <row r="221" spans="1:11" ht="23.25" customHeight="1">
      <c r="A221" s="124" t="s">
        <v>3424</v>
      </c>
      <c r="B221" s="125" t="s">
        <v>3835</v>
      </c>
      <c r="C221" s="126" t="s">
        <v>3365</v>
      </c>
      <c r="D221" s="127">
        <v>42</v>
      </c>
      <c r="E221" s="124">
        <v>10</v>
      </c>
      <c r="F221" s="128">
        <v>40000</v>
      </c>
      <c r="G221" s="128">
        <v>50000</v>
      </c>
      <c r="H221" s="129"/>
      <c r="I221" s="124"/>
      <c r="J221" s="124"/>
      <c r="K221" s="129"/>
    </row>
    <row r="222" spans="1:11" ht="23.25" customHeight="1">
      <c r="A222" s="124" t="s">
        <v>3424</v>
      </c>
      <c r="B222" s="125" t="s">
        <v>3836</v>
      </c>
      <c r="C222" s="126" t="s">
        <v>3366</v>
      </c>
      <c r="D222" s="127">
        <v>40</v>
      </c>
      <c r="E222" s="124">
        <v>8</v>
      </c>
      <c r="F222" s="128">
        <v>40000</v>
      </c>
      <c r="G222" s="128">
        <v>50000</v>
      </c>
      <c r="H222" s="129"/>
      <c r="I222" s="124"/>
      <c r="J222" s="124"/>
      <c r="K222" s="129"/>
    </row>
    <row r="223" spans="1:11" ht="23.25" customHeight="1">
      <c r="A223" s="124" t="s">
        <v>3424</v>
      </c>
      <c r="B223" s="125" t="s">
        <v>3837</v>
      </c>
      <c r="C223" s="126" t="s">
        <v>3367</v>
      </c>
      <c r="D223" s="127">
        <v>35</v>
      </c>
      <c r="E223" s="124">
        <v>8</v>
      </c>
      <c r="F223" s="128">
        <v>40000</v>
      </c>
      <c r="G223" s="128">
        <v>50000</v>
      </c>
      <c r="H223" s="129"/>
      <c r="I223" s="124"/>
      <c r="J223" s="124"/>
      <c r="K223" s="129"/>
    </row>
    <row r="224" spans="1:11" ht="23.25" customHeight="1">
      <c r="A224" s="124" t="s">
        <v>3424</v>
      </c>
      <c r="B224" s="125" t="s">
        <v>3838</v>
      </c>
      <c r="C224" s="126" t="s">
        <v>3368</v>
      </c>
      <c r="D224" s="127">
        <v>30</v>
      </c>
      <c r="E224" s="124">
        <v>10</v>
      </c>
      <c r="F224" s="128">
        <v>40000</v>
      </c>
      <c r="G224" s="128">
        <v>50000</v>
      </c>
      <c r="H224" s="129"/>
      <c r="I224" s="124"/>
      <c r="J224" s="124"/>
      <c r="K224" s="129"/>
    </row>
    <row r="225" spans="1:11" ht="23.25" customHeight="1">
      <c r="A225" s="124" t="s">
        <v>3424</v>
      </c>
      <c r="B225" s="125" t="s">
        <v>3839</v>
      </c>
      <c r="C225" s="126" t="s">
        <v>3369</v>
      </c>
      <c r="D225" s="127">
        <v>56</v>
      </c>
      <c r="E225" s="124">
        <v>10</v>
      </c>
      <c r="F225" s="128">
        <v>40000</v>
      </c>
      <c r="G225" s="128">
        <v>50000</v>
      </c>
      <c r="H225" s="129"/>
      <c r="I225" s="124"/>
      <c r="J225" s="124"/>
      <c r="K225" s="129"/>
    </row>
    <row r="226" spans="1:11" ht="23.25" customHeight="1">
      <c r="A226" s="124" t="s">
        <v>3424</v>
      </c>
      <c r="B226" s="125" t="s">
        <v>3840</v>
      </c>
      <c r="C226" s="126" t="s">
        <v>3370</v>
      </c>
      <c r="D226" s="127">
        <v>37</v>
      </c>
      <c r="E226" s="124">
        <v>10</v>
      </c>
      <c r="F226" s="128">
        <v>40000</v>
      </c>
      <c r="G226" s="128">
        <v>50000</v>
      </c>
      <c r="H226" s="129"/>
      <c r="I226" s="124"/>
      <c r="J226" s="124"/>
      <c r="K226" s="129"/>
    </row>
    <row r="227" spans="1:11" ht="23.25" customHeight="1">
      <c r="A227" s="124" t="s">
        <v>3424</v>
      </c>
      <c r="B227" s="125" t="s">
        <v>3841</v>
      </c>
      <c r="C227" s="126" t="s">
        <v>3371</v>
      </c>
      <c r="D227" s="127">
        <v>32</v>
      </c>
      <c r="E227" s="124">
        <v>8</v>
      </c>
      <c r="F227" s="128">
        <v>40000</v>
      </c>
      <c r="G227" s="128">
        <v>50000</v>
      </c>
      <c r="H227" s="129"/>
      <c r="I227" s="124"/>
      <c r="J227" s="124"/>
      <c r="K227" s="129"/>
    </row>
    <row r="228" spans="1:11" ht="23.25" customHeight="1">
      <c r="A228" s="124" t="s">
        <v>3424</v>
      </c>
      <c r="B228" s="125" t="s">
        <v>3842</v>
      </c>
      <c r="C228" s="126" t="s">
        <v>3372</v>
      </c>
      <c r="D228" s="127">
        <v>25</v>
      </c>
      <c r="E228" s="124">
        <v>8</v>
      </c>
      <c r="F228" s="128">
        <v>40000</v>
      </c>
      <c r="G228" s="128">
        <v>50000</v>
      </c>
      <c r="H228" s="129"/>
      <c r="I228" s="124"/>
      <c r="J228" s="124"/>
      <c r="K228" s="129"/>
    </row>
    <row r="229" spans="1:11" ht="23.25" customHeight="1">
      <c r="A229" s="124" t="s">
        <v>3424</v>
      </c>
      <c r="B229" s="125" t="s">
        <v>3843</v>
      </c>
      <c r="C229" s="126" t="s">
        <v>3373</v>
      </c>
      <c r="D229" s="127">
        <v>35</v>
      </c>
      <c r="E229" s="124">
        <v>10</v>
      </c>
      <c r="F229" s="128">
        <v>40000</v>
      </c>
      <c r="G229" s="128">
        <v>50000</v>
      </c>
      <c r="H229" s="129"/>
      <c r="I229" s="124"/>
      <c r="J229" s="124"/>
      <c r="K229" s="129"/>
    </row>
    <row r="230" spans="1:11" ht="23.25" customHeight="1">
      <c r="A230" s="124" t="s">
        <v>3424</v>
      </c>
      <c r="B230" s="125" t="s">
        <v>3844</v>
      </c>
      <c r="C230" s="126" t="s">
        <v>3374</v>
      </c>
      <c r="D230" s="127">
        <v>29</v>
      </c>
      <c r="E230" s="124">
        <v>10</v>
      </c>
      <c r="F230" s="128">
        <v>40000</v>
      </c>
      <c r="G230" s="128">
        <v>50000</v>
      </c>
      <c r="H230" s="129"/>
      <c r="I230" s="124"/>
      <c r="J230" s="124"/>
      <c r="K230" s="129"/>
    </row>
    <row r="231" spans="1:11" ht="23.25" customHeight="1">
      <c r="A231" s="124" t="s">
        <v>3424</v>
      </c>
      <c r="B231" s="125" t="s">
        <v>3845</v>
      </c>
      <c r="C231" s="126" t="s">
        <v>3375</v>
      </c>
      <c r="D231" s="127">
        <v>31</v>
      </c>
      <c r="E231" s="124">
        <v>8</v>
      </c>
      <c r="F231" s="128">
        <v>40000</v>
      </c>
      <c r="G231" s="128">
        <v>50000</v>
      </c>
      <c r="H231" s="129"/>
      <c r="I231" s="124"/>
      <c r="J231" s="124"/>
      <c r="K231" s="129"/>
    </row>
    <row r="232" spans="1:11" ht="23.25" customHeight="1">
      <c r="A232" s="124" t="s">
        <v>3424</v>
      </c>
      <c r="B232" s="125" t="s">
        <v>3846</v>
      </c>
      <c r="C232" s="126" t="s">
        <v>3376</v>
      </c>
      <c r="D232" s="127">
        <v>40</v>
      </c>
      <c r="E232" s="124">
        <v>10</v>
      </c>
      <c r="F232" s="128">
        <v>40000</v>
      </c>
      <c r="G232" s="128">
        <v>50000</v>
      </c>
      <c r="H232" s="129"/>
      <c r="I232" s="124"/>
      <c r="J232" s="124"/>
      <c r="K232" s="129"/>
    </row>
    <row r="233" spans="1:11" ht="23.25" customHeight="1">
      <c r="A233" s="124" t="s">
        <v>3424</v>
      </c>
      <c r="B233" s="125" t="s">
        <v>3847</v>
      </c>
      <c r="C233" s="126" t="s">
        <v>3377</v>
      </c>
      <c r="D233" s="127">
        <v>39</v>
      </c>
      <c r="E233" s="124">
        <v>8</v>
      </c>
      <c r="F233" s="128">
        <v>40000</v>
      </c>
      <c r="G233" s="128">
        <v>50000</v>
      </c>
      <c r="H233" s="129"/>
      <c r="I233" s="124"/>
      <c r="J233" s="124"/>
      <c r="K233" s="129"/>
    </row>
    <row r="234" spans="1:11" ht="23.25" customHeight="1">
      <c r="A234" s="124" t="s">
        <v>3424</v>
      </c>
      <c r="B234" s="125" t="s">
        <v>3848</v>
      </c>
      <c r="C234" s="126" t="s">
        <v>3378</v>
      </c>
      <c r="D234" s="127">
        <v>29</v>
      </c>
      <c r="E234" s="124">
        <v>8</v>
      </c>
      <c r="F234" s="128">
        <v>40000</v>
      </c>
      <c r="G234" s="128">
        <v>50000</v>
      </c>
      <c r="H234" s="129"/>
      <c r="I234" s="124"/>
      <c r="J234" s="124"/>
      <c r="K234" s="129"/>
    </row>
    <row r="235" spans="1:11" ht="23.25" customHeight="1">
      <c r="A235" s="124" t="s">
        <v>3424</v>
      </c>
      <c r="B235" s="125" t="s">
        <v>3849</v>
      </c>
      <c r="C235" s="126" t="s">
        <v>3379</v>
      </c>
      <c r="D235" s="127">
        <v>24</v>
      </c>
      <c r="E235" s="124">
        <v>7</v>
      </c>
      <c r="F235" s="128">
        <v>40000</v>
      </c>
      <c r="G235" s="128">
        <v>50000</v>
      </c>
      <c r="H235" s="129"/>
      <c r="I235" s="124"/>
      <c r="J235" s="124"/>
      <c r="K235" s="129"/>
    </row>
    <row r="236" spans="1:11" ht="23.25" customHeight="1">
      <c r="A236" s="124" t="s">
        <v>3424</v>
      </c>
      <c r="B236" s="125" t="s">
        <v>3850</v>
      </c>
      <c r="C236" s="126" t="s">
        <v>3380</v>
      </c>
      <c r="D236" s="127">
        <v>31</v>
      </c>
      <c r="E236" s="124">
        <v>10</v>
      </c>
      <c r="F236" s="128">
        <v>40000</v>
      </c>
      <c r="G236" s="128">
        <v>50000</v>
      </c>
      <c r="H236" s="129"/>
      <c r="I236" s="124"/>
      <c r="J236" s="124"/>
      <c r="K236" s="129"/>
    </row>
    <row r="237" spans="1:11" ht="23.25" customHeight="1">
      <c r="A237" s="124" t="s">
        <v>3424</v>
      </c>
      <c r="B237" s="125" t="s">
        <v>3851</v>
      </c>
      <c r="C237" s="126" t="s">
        <v>3381</v>
      </c>
      <c r="D237" s="127">
        <v>42</v>
      </c>
      <c r="E237" s="124">
        <v>10</v>
      </c>
      <c r="F237" s="128">
        <v>40000</v>
      </c>
      <c r="G237" s="128">
        <v>50000</v>
      </c>
      <c r="H237" s="129"/>
      <c r="I237" s="124"/>
      <c r="J237" s="124"/>
      <c r="K237" s="129"/>
    </row>
    <row r="238" spans="1:11" ht="23.25" customHeight="1">
      <c r="A238" s="124" t="s">
        <v>3424</v>
      </c>
      <c r="B238" s="125" t="s">
        <v>3852</v>
      </c>
      <c r="C238" s="126" t="s">
        <v>3382</v>
      </c>
      <c r="D238" s="127">
        <v>62</v>
      </c>
      <c r="E238" s="124">
        <v>8</v>
      </c>
      <c r="F238" s="128">
        <v>40000</v>
      </c>
      <c r="G238" s="128">
        <v>50000</v>
      </c>
      <c r="H238" s="129"/>
      <c r="I238" s="124"/>
      <c r="J238" s="124"/>
      <c r="K238" s="129"/>
    </row>
    <row r="239" spans="1:11" ht="23.25" customHeight="1">
      <c r="A239" s="124" t="s">
        <v>3424</v>
      </c>
      <c r="B239" s="125" t="s">
        <v>3853</v>
      </c>
      <c r="C239" s="126" t="s">
        <v>3383</v>
      </c>
      <c r="D239" s="127">
        <v>48</v>
      </c>
      <c r="E239" s="124">
        <v>10</v>
      </c>
      <c r="F239" s="128">
        <v>40000</v>
      </c>
      <c r="G239" s="128">
        <v>50000</v>
      </c>
      <c r="H239" s="129"/>
      <c r="I239" s="124"/>
      <c r="J239" s="124"/>
      <c r="K239" s="129"/>
    </row>
    <row r="240" spans="1:11" ht="23.25" customHeight="1">
      <c r="A240" s="124" t="s">
        <v>3424</v>
      </c>
      <c r="B240" s="125" t="s">
        <v>3842</v>
      </c>
      <c r="C240" s="126" t="s">
        <v>3372</v>
      </c>
      <c r="D240" s="127">
        <v>25</v>
      </c>
      <c r="E240" s="124">
        <v>8</v>
      </c>
      <c r="F240" s="128">
        <v>40000</v>
      </c>
      <c r="G240" s="128">
        <v>50000</v>
      </c>
      <c r="H240" s="129"/>
      <c r="I240" s="124"/>
      <c r="J240" s="124"/>
      <c r="K240" s="129"/>
    </row>
    <row r="241" spans="1:11" ht="23.25" customHeight="1">
      <c r="A241" s="124" t="s">
        <v>3424</v>
      </c>
      <c r="B241" s="125" t="s">
        <v>3854</v>
      </c>
      <c r="C241" s="126" t="s">
        <v>3384</v>
      </c>
      <c r="D241" s="127">
        <v>46</v>
      </c>
      <c r="E241" s="124">
        <v>10</v>
      </c>
      <c r="F241" s="128">
        <v>40000</v>
      </c>
      <c r="G241" s="128">
        <v>50000</v>
      </c>
      <c r="H241" s="129"/>
      <c r="I241" s="124"/>
      <c r="J241" s="124"/>
      <c r="K241" s="129"/>
    </row>
    <row r="242" spans="1:11" ht="23.25" customHeight="1">
      <c r="A242" s="124" t="s">
        <v>3424</v>
      </c>
      <c r="B242" s="125" t="s">
        <v>3855</v>
      </c>
      <c r="C242" s="126" t="s">
        <v>3385</v>
      </c>
      <c r="D242" s="127">
        <v>48</v>
      </c>
      <c r="E242" s="124">
        <v>8</v>
      </c>
      <c r="F242" s="128">
        <v>40000</v>
      </c>
      <c r="G242" s="128">
        <v>50000</v>
      </c>
      <c r="H242" s="129"/>
      <c r="I242" s="124"/>
      <c r="J242" s="124"/>
      <c r="K242" s="129"/>
    </row>
    <row r="243" spans="1:11" ht="23.25" customHeight="1">
      <c r="A243" s="124" t="s">
        <v>3424</v>
      </c>
      <c r="B243" s="125" t="s">
        <v>3856</v>
      </c>
      <c r="C243" s="126" t="s">
        <v>3386</v>
      </c>
      <c r="D243" s="127">
        <v>40</v>
      </c>
      <c r="E243" s="124">
        <v>10</v>
      </c>
      <c r="F243" s="128">
        <v>40000</v>
      </c>
      <c r="G243" s="128">
        <v>50000</v>
      </c>
      <c r="H243" s="129"/>
      <c r="I243" s="124"/>
      <c r="J243" s="124"/>
      <c r="K243" s="129"/>
    </row>
    <row r="244" spans="1:11" ht="23.25" customHeight="1">
      <c r="A244" s="124" t="s">
        <v>3424</v>
      </c>
      <c r="B244" s="125" t="s">
        <v>3857</v>
      </c>
      <c r="C244" s="126" t="s">
        <v>3387</v>
      </c>
      <c r="D244" s="127">
        <v>59</v>
      </c>
      <c r="E244" s="124">
        <v>10</v>
      </c>
      <c r="F244" s="128">
        <v>40000</v>
      </c>
      <c r="G244" s="128">
        <v>50000</v>
      </c>
      <c r="H244" s="129"/>
      <c r="I244" s="124"/>
      <c r="J244" s="124"/>
      <c r="K244" s="129"/>
    </row>
    <row r="245" spans="1:11" ht="23.25" customHeight="1">
      <c r="A245" s="124" t="s">
        <v>3424</v>
      </c>
      <c r="B245" s="125" t="s">
        <v>3858</v>
      </c>
      <c r="C245" s="126" t="s">
        <v>3388</v>
      </c>
      <c r="D245" s="127">
        <v>32</v>
      </c>
      <c r="E245" s="124">
        <v>3</v>
      </c>
      <c r="F245" s="128">
        <v>40000</v>
      </c>
      <c r="G245" s="128">
        <v>50000</v>
      </c>
      <c r="H245" s="129"/>
      <c r="I245" s="124"/>
      <c r="J245" s="124"/>
      <c r="K245" s="129"/>
    </row>
    <row r="246" spans="1:11" ht="23.25" customHeight="1">
      <c r="A246" s="124" t="s">
        <v>3424</v>
      </c>
      <c r="B246" s="125" t="s">
        <v>3859</v>
      </c>
      <c r="C246" s="126" t="s">
        <v>3389</v>
      </c>
      <c r="D246" s="127">
        <v>36</v>
      </c>
      <c r="E246" s="124">
        <v>8</v>
      </c>
      <c r="F246" s="128">
        <v>40000</v>
      </c>
      <c r="G246" s="128">
        <v>50000</v>
      </c>
      <c r="H246" s="129"/>
      <c r="I246" s="124"/>
      <c r="J246" s="124"/>
      <c r="K246" s="129"/>
    </row>
    <row r="247" spans="1:11" ht="23.25" customHeight="1">
      <c r="A247" s="124" t="s">
        <v>3424</v>
      </c>
      <c r="B247" s="125" t="s">
        <v>3860</v>
      </c>
      <c r="C247" s="126" t="s">
        <v>3390</v>
      </c>
      <c r="D247" s="127">
        <v>40</v>
      </c>
      <c r="E247" s="124">
        <v>8</v>
      </c>
      <c r="F247" s="128">
        <v>40000</v>
      </c>
      <c r="G247" s="128">
        <v>50000</v>
      </c>
      <c r="H247" s="129"/>
      <c r="I247" s="124"/>
      <c r="J247" s="124"/>
      <c r="K247" s="129"/>
    </row>
    <row r="248" spans="1:11" ht="23.25" customHeight="1">
      <c r="A248" s="124" t="s">
        <v>3424</v>
      </c>
      <c r="B248" s="125" t="s">
        <v>3861</v>
      </c>
      <c r="C248" s="126" t="s">
        <v>3391</v>
      </c>
      <c r="D248" s="127">
        <v>43</v>
      </c>
      <c r="E248" s="124">
        <v>10</v>
      </c>
      <c r="F248" s="128">
        <v>40000</v>
      </c>
      <c r="G248" s="128">
        <v>50000</v>
      </c>
      <c r="H248" s="129"/>
      <c r="I248" s="124"/>
      <c r="J248" s="124"/>
      <c r="K248" s="129"/>
    </row>
    <row r="249" spans="1:11" ht="23.25" customHeight="1">
      <c r="A249" s="124" t="s">
        <v>3424</v>
      </c>
      <c r="B249" s="125" t="s">
        <v>3862</v>
      </c>
      <c r="C249" s="126" t="s">
        <v>3392</v>
      </c>
      <c r="D249" s="127">
        <v>32</v>
      </c>
      <c r="E249" s="124">
        <v>8</v>
      </c>
      <c r="F249" s="128">
        <v>40000</v>
      </c>
      <c r="G249" s="128">
        <v>50000</v>
      </c>
      <c r="H249" s="129"/>
      <c r="I249" s="124"/>
      <c r="J249" s="124"/>
      <c r="K249" s="129"/>
    </row>
    <row r="250" spans="1:11" ht="23.25" customHeight="1">
      <c r="A250" s="124" t="s">
        <v>3424</v>
      </c>
      <c r="B250" s="125" t="s">
        <v>3863</v>
      </c>
      <c r="C250" s="126" t="s">
        <v>3393</v>
      </c>
      <c r="D250" s="127">
        <v>45</v>
      </c>
      <c r="E250" s="124">
        <v>15</v>
      </c>
      <c r="F250" s="128">
        <v>40000</v>
      </c>
      <c r="G250" s="128">
        <v>50000</v>
      </c>
      <c r="H250" s="129"/>
      <c r="I250" s="124"/>
      <c r="J250" s="124"/>
      <c r="K250" s="129"/>
    </row>
    <row r="251" spans="1:11" ht="23.25" customHeight="1">
      <c r="A251" s="124" t="s">
        <v>3424</v>
      </c>
      <c r="B251" s="125" t="s">
        <v>3864</v>
      </c>
      <c r="C251" s="126" t="s">
        <v>3394</v>
      </c>
      <c r="D251" s="127">
        <v>42</v>
      </c>
      <c r="E251" s="124">
        <v>10</v>
      </c>
      <c r="F251" s="128">
        <v>40000</v>
      </c>
      <c r="G251" s="128">
        <v>50000</v>
      </c>
      <c r="H251" s="129"/>
      <c r="I251" s="124"/>
      <c r="J251" s="124"/>
      <c r="K251" s="129"/>
    </row>
    <row r="252" spans="1:11" ht="23.25" customHeight="1">
      <c r="A252" s="124" t="s">
        <v>3424</v>
      </c>
      <c r="B252" s="125" t="s">
        <v>3865</v>
      </c>
      <c r="C252" s="126" t="s">
        <v>3395</v>
      </c>
      <c r="D252" s="127">
        <v>42</v>
      </c>
      <c r="E252" s="124">
        <v>10</v>
      </c>
      <c r="F252" s="128">
        <v>40000</v>
      </c>
      <c r="G252" s="128">
        <v>50000</v>
      </c>
      <c r="H252" s="129"/>
      <c r="I252" s="124"/>
      <c r="J252" s="124"/>
      <c r="K252" s="129"/>
    </row>
    <row r="253" spans="1:11" ht="23.25" customHeight="1">
      <c r="A253" s="124" t="s">
        <v>3424</v>
      </c>
      <c r="B253" s="125" t="s">
        <v>3866</v>
      </c>
      <c r="C253" s="126" t="s">
        <v>3396</v>
      </c>
      <c r="D253" s="127">
        <v>37</v>
      </c>
      <c r="E253" s="124">
        <v>8</v>
      </c>
      <c r="F253" s="128">
        <v>40000</v>
      </c>
      <c r="G253" s="128">
        <v>50000</v>
      </c>
      <c r="H253" s="129"/>
      <c r="I253" s="124"/>
      <c r="J253" s="124"/>
      <c r="K253" s="129"/>
    </row>
    <row r="254" spans="1:11" ht="23.25" customHeight="1">
      <c r="A254" s="124" t="s">
        <v>3424</v>
      </c>
      <c r="B254" s="125" t="s">
        <v>3867</v>
      </c>
      <c r="C254" s="126" t="s">
        <v>3397</v>
      </c>
      <c r="D254" s="127">
        <v>28</v>
      </c>
      <c r="E254" s="124">
        <v>8</v>
      </c>
      <c r="F254" s="128">
        <v>40000</v>
      </c>
      <c r="G254" s="128">
        <v>50000</v>
      </c>
      <c r="H254" s="129"/>
      <c r="I254" s="124"/>
      <c r="J254" s="124"/>
      <c r="K254" s="129"/>
    </row>
    <row r="255" spans="1:11" ht="23.25" customHeight="1">
      <c r="A255" s="124" t="s">
        <v>3424</v>
      </c>
      <c r="B255" s="125" t="s">
        <v>3868</v>
      </c>
      <c r="C255" s="126" t="s">
        <v>3398</v>
      </c>
      <c r="D255" s="127">
        <v>35</v>
      </c>
      <c r="E255" s="124">
        <v>8</v>
      </c>
      <c r="F255" s="128">
        <v>40000</v>
      </c>
      <c r="G255" s="128">
        <v>50000</v>
      </c>
      <c r="H255" s="129"/>
      <c r="I255" s="124"/>
      <c r="J255" s="124"/>
      <c r="K255" s="129"/>
    </row>
    <row r="256" spans="1:11" ht="23.25" customHeight="1">
      <c r="A256" s="124" t="s">
        <v>3424</v>
      </c>
      <c r="B256" s="125" t="s">
        <v>3869</v>
      </c>
      <c r="C256" s="126" t="s">
        <v>3399</v>
      </c>
      <c r="D256" s="127">
        <v>40</v>
      </c>
      <c r="E256" s="124">
        <v>10</v>
      </c>
      <c r="F256" s="128">
        <v>40000</v>
      </c>
      <c r="G256" s="128">
        <v>50000</v>
      </c>
      <c r="H256" s="129"/>
      <c r="I256" s="124"/>
      <c r="J256" s="124"/>
      <c r="K256" s="129"/>
    </row>
    <row r="257" spans="1:11" ht="23.25" customHeight="1">
      <c r="A257" s="124" t="s">
        <v>3424</v>
      </c>
      <c r="B257" s="125" t="s">
        <v>3870</v>
      </c>
      <c r="C257" s="126" t="s">
        <v>3400</v>
      </c>
      <c r="D257" s="127">
        <v>35</v>
      </c>
      <c r="E257" s="124">
        <v>8</v>
      </c>
      <c r="F257" s="128">
        <v>40000</v>
      </c>
      <c r="G257" s="128">
        <v>50000</v>
      </c>
      <c r="H257" s="129"/>
      <c r="I257" s="124"/>
      <c r="J257" s="124"/>
      <c r="K257" s="129"/>
    </row>
    <row r="258" spans="1:11" ht="23.25" customHeight="1">
      <c r="A258" s="124" t="s">
        <v>3424</v>
      </c>
      <c r="B258" s="130" t="s">
        <v>3871</v>
      </c>
      <c r="C258" s="132" t="s">
        <v>3401</v>
      </c>
      <c r="D258" s="133">
        <v>33</v>
      </c>
      <c r="E258" s="133">
        <v>12</v>
      </c>
      <c r="F258" s="133">
        <v>35000</v>
      </c>
      <c r="G258" s="133">
        <v>45000</v>
      </c>
      <c r="H258" s="131"/>
      <c r="I258" s="131"/>
      <c r="J258" s="131"/>
      <c r="K258" s="131"/>
    </row>
    <row r="259" spans="1:11" ht="23.25" customHeight="1">
      <c r="A259" s="124" t="s">
        <v>3424</v>
      </c>
      <c r="B259" s="134" t="s">
        <v>3872</v>
      </c>
      <c r="C259" s="135" t="s">
        <v>3402</v>
      </c>
      <c r="D259" s="136">
        <v>40</v>
      </c>
      <c r="E259" s="136">
        <v>25</v>
      </c>
      <c r="F259" s="137" t="s">
        <v>3873</v>
      </c>
      <c r="G259" s="137" t="s">
        <v>3874</v>
      </c>
      <c r="H259" s="138"/>
      <c r="I259" s="139"/>
      <c r="J259" s="140"/>
      <c r="K259" s="140"/>
    </row>
    <row r="260" spans="1:11" ht="23.25" customHeight="1">
      <c r="A260" s="124" t="s">
        <v>3424</v>
      </c>
      <c r="B260" s="130" t="s">
        <v>3875</v>
      </c>
      <c r="C260" s="132" t="s">
        <v>3876</v>
      </c>
      <c r="D260" s="133">
        <v>66</v>
      </c>
      <c r="E260" s="133">
        <v>30</v>
      </c>
      <c r="F260" s="133" t="s">
        <v>3877</v>
      </c>
      <c r="G260" s="133" t="s">
        <v>3878</v>
      </c>
      <c r="H260" s="131" t="s">
        <v>3879</v>
      </c>
      <c r="I260" s="132" t="s">
        <v>3880</v>
      </c>
      <c r="J260" s="131"/>
      <c r="K260" s="131" t="s">
        <v>3881</v>
      </c>
    </row>
    <row r="261" spans="1:11" ht="23.25" customHeight="1">
      <c r="A261" s="124" t="s">
        <v>3424</v>
      </c>
      <c r="B261" s="125" t="s">
        <v>3882</v>
      </c>
      <c r="C261" s="141" t="s">
        <v>3883</v>
      </c>
      <c r="D261" s="127">
        <v>105</v>
      </c>
      <c r="E261" s="127">
        <v>20</v>
      </c>
      <c r="F261" s="128" t="s">
        <v>3884</v>
      </c>
      <c r="G261" s="128" t="s">
        <v>3884</v>
      </c>
      <c r="H261" s="142" t="s">
        <v>3885</v>
      </c>
      <c r="I261" s="141" t="s">
        <v>3886</v>
      </c>
      <c r="J261" s="124"/>
      <c r="K261" s="124" t="s">
        <v>3453</v>
      </c>
    </row>
    <row r="262" spans="1:11" ht="23.25" customHeight="1">
      <c r="A262" s="124" t="s">
        <v>3424</v>
      </c>
      <c r="B262" s="134" t="s">
        <v>3887</v>
      </c>
      <c r="C262" s="134" t="s">
        <v>3403</v>
      </c>
      <c r="D262" s="124">
        <v>43</v>
      </c>
      <c r="E262" s="133">
        <v>100</v>
      </c>
      <c r="F262" s="133">
        <v>70000</v>
      </c>
      <c r="G262" s="133">
        <v>100000</v>
      </c>
      <c r="H262" s="131"/>
      <c r="I262" s="131"/>
      <c r="J262" s="131"/>
      <c r="K262" s="131"/>
    </row>
    <row r="263" spans="1:11" ht="23.25" customHeight="1">
      <c r="A263" s="124" t="s">
        <v>3424</v>
      </c>
      <c r="B263" s="134" t="s">
        <v>3888</v>
      </c>
      <c r="C263" s="134" t="s">
        <v>3404</v>
      </c>
      <c r="D263" s="124">
        <v>52</v>
      </c>
      <c r="E263" s="127">
        <v>2</v>
      </c>
      <c r="F263" s="128">
        <v>80000</v>
      </c>
      <c r="G263" s="128">
        <v>80000</v>
      </c>
      <c r="H263" s="124"/>
      <c r="I263" s="142"/>
      <c r="J263" s="124"/>
      <c r="K263" s="124"/>
    </row>
    <row r="264" spans="1:11" ht="23.25" customHeight="1">
      <c r="A264" s="124" t="s">
        <v>3424</v>
      </c>
      <c r="B264" s="134" t="s">
        <v>3889</v>
      </c>
      <c r="C264" s="134" t="s">
        <v>3405</v>
      </c>
      <c r="D264" s="124">
        <v>32</v>
      </c>
      <c r="E264" s="136">
        <v>10</v>
      </c>
      <c r="F264" s="137">
        <v>88000</v>
      </c>
      <c r="G264" s="137">
        <v>880000</v>
      </c>
      <c r="H264" s="138"/>
      <c r="I264" s="139"/>
      <c r="J264" s="140"/>
      <c r="K264" s="140"/>
    </row>
    <row r="265" spans="1:11" ht="23.25" customHeight="1">
      <c r="A265" s="124" t="s">
        <v>3424</v>
      </c>
      <c r="B265" s="134" t="s">
        <v>3890</v>
      </c>
      <c r="C265" s="134" t="s">
        <v>3406</v>
      </c>
      <c r="D265" s="124">
        <v>49</v>
      </c>
      <c r="E265" s="136">
        <v>6</v>
      </c>
      <c r="F265" s="137" t="s">
        <v>3891</v>
      </c>
      <c r="G265" s="137" t="s">
        <v>3891</v>
      </c>
      <c r="H265" s="138" t="s">
        <v>3892</v>
      </c>
      <c r="I265" s="139"/>
      <c r="J265" s="140"/>
      <c r="K265" s="140"/>
    </row>
    <row r="266" spans="1:11" ht="23.25" customHeight="1">
      <c r="A266" s="124" t="s">
        <v>3424</v>
      </c>
      <c r="B266" s="134" t="s">
        <v>3893</v>
      </c>
      <c r="C266" s="134" t="s">
        <v>3407</v>
      </c>
      <c r="D266" s="124">
        <v>111</v>
      </c>
      <c r="E266" s="136">
        <v>70</v>
      </c>
      <c r="F266" s="137" t="s">
        <v>3894</v>
      </c>
      <c r="G266" s="137" t="s">
        <v>3895</v>
      </c>
      <c r="H266" s="138" t="s">
        <v>3896</v>
      </c>
      <c r="I266" s="139"/>
      <c r="J266" s="140"/>
      <c r="K266" s="140"/>
    </row>
    <row r="267" spans="1:11" ht="23.25" customHeight="1">
      <c r="A267" s="124" t="s">
        <v>3424</v>
      </c>
      <c r="B267" s="134" t="s">
        <v>3897</v>
      </c>
      <c r="C267" s="134" t="s">
        <v>3408</v>
      </c>
      <c r="D267" s="124">
        <v>66</v>
      </c>
      <c r="E267" s="136">
        <v>5</v>
      </c>
      <c r="F267" s="137" t="s">
        <v>3898</v>
      </c>
      <c r="G267" s="137" t="s">
        <v>3898</v>
      </c>
      <c r="H267" s="138" t="s">
        <v>3892</v>
      </c>
      <c r="I267" s="139"/>
      <c r="J267" s="140"/>
      <c r="K267" s="140"/>
    </row>
    <row r="268" spans="1:11" ht="23.25" customHeight="1">
      <c r="A268" s="124" t="s">
        <v>3424</v>
      </c>
      <c r="B268" s="134" t="s">
        <v>3899</v>
      </c>
      <c r="C268" s="134" t="s">
        <v>3409</v>
      </c>
      <c r="D268" s="124">
        <v>48</v>
      </c>
      <c r="E268" s="136">
        <v>10</v>
      </c>
      <c r="F268" s="137">
        <v>60000</v>
      </c>
      <c r="G268" s="137">
        <v>60000</v>
      </c>
      <c r="H268" s="138"/>
      <c r="I268" s="139"/>
      <c r="J268" s="140"/>
      <c r="K268" s="140"/>
    </row>
    <row r="269" spans="1:11" ht="23.25" customHeight="1">
      <c r="A269" s="124" t="s">
        <v>3424</v>
      </c>
      <c r="B269" s="134" t="s">
        <v>3900</v>
      </c>
      <c r="C269" s="134" t="s">
        <v>3410</v>
      </c>
      <c r="D269" s="124">
        <v>62</v>
      </c>
      <c r="E269" s="136">
        <v>20</v>
      </c>
      <c r="F269" s="137" t="s">
        <v>3901</v>
      </c>
      <c r="G269" s="137" t="s">
        <v>3901</v>
      </c>
      <c r="H269" s="138" t="s">
        <v>3892</v>
      </c>
      <c r="I269" s="139"/>
      <c r="J269" s="140"/>
      <c r="K269" s="140"/>
    </row>
    <row r="270" spans="1:11" ht="23.25" customHeight="1">
      <c r="A270" s="124" t="s">
        <v>3424</v>
      </c>
      <c r="B270" s="134" t="s">
        <v>3902</v>
      </c>
      <c r="C270" s="134" t="s">
        <v>3411</v>
      </c>
      <c r="D270" s="124">
        <v>282</v>
      </c>
      <c r="E270" s="136">
        <v>250</v>
      </c>
      <c r="F270" s="137" t="s">
        <v>3903</v>
      </c>
      <c r="G270" s="137" t="s">
        <v>3904</v>
      </c>
      <c r="H270" s="138" t="s">
        <v>3896</v>
      </c>
      <c r="I270" s="139"/>
      <c r="J270" s="140"/>
      <c r="K270" s="138"/>
    </row>
    <row r="271" spans="1:11" ht="23.25" customHeight="1">
      <c r="A271" s="155" t="s">
        <v>3907</v>
      </c>
      <c r="B271" s="156" t="s">
        <v>3908</v>
      </c>
      <c r="C271" s="158" t="s">
        <v>3909</v>
      </c>
      <c r="D271" s="159">
        <v>31</v>
      </c>
      <c r="E271" s="159">
        <v>5</v>
      </c>
      <c r="F271" s="160">
        <v>45000</v>
      </c>
      <c r="G271" s="160">
        <v>60000</v>
      </c>
      <c r="H271" s="161" t="s">
        <v>3910</v>
      </c>
      <c r="I271" s="158" t="s">
        <v>3911</v>
      </c>
      <c r="J271" s="162">
        <v>50</v>
      </c>
      <c r="K271" s="162" t="s">
        <v>3912</v>
      </c>
    </row>
    <row r="272" spans="1:11" ht="23.25" customHeight="1">
      <c r="A272" s="155" t="s">
        <v>3907</v>
      </c>
      <c r="B272" s="161" t="s">
        <v>3913</v>
      </c>
      <c r="C272" s="158" t="s">
        <v>3914</v>
      </c>
      <c r="D272" s="163">
        <v>30</v>
      </c>
      <c r="E272" s="163">
        <v>5</v>
      </c>
      <c r="F272" s="164">
        <v>50000</v>
      </c>
      <c r="G272" s="164">
        <v>60000</v>
      </c>
      <c r="H272" s="161" t="s">
        <v>3915</v>
      </c>
      <c r="I272" s="165" t="s">
        <v>3916</v>
      </c>
      <c r="J272" s="162">
        <v>50</v>
      </c>
      <c r="K272" s="161" t="s">
        <v>3917</v>
      </c>
    </row>
    <row r="273" spans="1:11" ht="23.25" customHeight="1">
      <c r="A273" s="155" t="s">
        <v>3907</v>
      </c>
      <c r="B273" s="161" t="s">
        <v>3918</v>
      </c>
      <c r="C273" s="158" t="s">
        <v>3919</v>
      </c>
      <c r="D273" s="163">
        <v>29</v>
      </c>
      <c r="E273" s="163">
        <v>10</v>
      </c>
      <c r="F273" s="164">
        <v>45000</v>
      </c>
      <c r="G273" s="164">
        <v>55000</v>
      </c>
      <c r="H273" s="161" t="s">
        <v>3920</v>
      </c>
      <c r="I273" s="165" t="s">
        <v>3921</v>
      </c>
      <c r="J273" s="162">
        <v>80</v>
      </c>
      <c r="K273" s="161" t="s">
        <v>3922</v>
      </c>
    </row>
    <row r="274" spans="1:11" ht="23.25" customHeight="1">
      <c r="A274" s="155" t="s">
        <v>3907</v>
      </c>
      <c r="B274" s="161" t="s">
        <v>3923</v>
      </c>
      <c r="C274" s="158" t="s">
        <v>3924</v>
      </c>
      <c r="D274" s="163">
        <v>27</v>
      </c>
      <c r="E274" s="163">
        <v>6</v>
      </c>
      <c r="F274" s="164">
        <v>40000</v>
      </c>
      <c r="G274" s="164">
        <v>50000</v>
      </c>
      <c r="H274" s="161" t="s">
        <v>3925</v>
      </c>
      <c r="I274" s="165" t="s">
        <v>3926</v>
      </c>
      <c r="J274" s="162">
        <v>100</v>
      </c>
      <c r="K274" s="162" t="s">
        <v>3917</v>
      </c>
    </row>
    <row r="275" spans="1:11" ht="23.25" customHeight="1">
      <c r="A275" s="155" t="s">
        <v>3907</v>
      </c>
      <c r="B275" s="161" t="s">
        <v>3927</v>
      </c>
      <c r="C275" s="166" t="s">
        <v>3928</v>
      </c>
      <c r="D275" s="163">
        <v>35</v>
      </c>
      <c r="E275" s="163">
        <v>10</v>
      </c>
      <c r="F275" s="164">
        <v>50000</v>
      </c>
      <c r="G275" s="164">
        <v>60000</v>
      </c>
      <c r="H275" s="161" t="s">
        <v>3929</v>
      </c>
      <c r="I275" s="166" t="s">
        <v>3930</v>
      </c>
      <c r="J275" s="162">
        <v>200</v>
      </c>
      <c r="K275" s="162" t="s">
        <v>3931</v>
      </c>
    </row>
    <row r="276" spans="1:11" ht="23.25" customHeight="1">
      <c r="A276" s="155" t="s">
        <v>3907</v>
      </c>
      <c r="B276" s="161" t="s">
        <v>3932</v>
      </c>
      <c r="C276" s="158" t="s">
        <v>3933</v>
      </c>
      <c r="D276" s="163">
        <v>33</v>
      </c>
      <c r="E276" s="163">
        <v>3</v>
      </c>
      <c r="F276" s="164">
        <v>50000</v>
      </c>
      <c r="G276" s="164">
        <v>60000</v>
      </c>
      <c r="H276" s="161" t="s">
        <v>3934</v>
      </c>
      <c r="I276" s="166" t="s">
        <v>3935</v>
      </c>
      <c r="J276" s="162">
        <v>100</v>
      </c>
      <c r="K276" s="162" t="s">
        <v>3936</v>
      </c>
    </row>
    <row r="277" spans="1:11" ht="23.25" customHeight="1">
      <c r="A277" s="155" t="s">
        <v>3907</v>
      </c>
      <c r="B277" s="161" t="s">
        <v>3937</v>
      </c>
      <c r="C277" s="158" t="s">
        <v>3938</v>
      </c>
      <c r="D277" s="163">
        <v>35</v>
      </c>
      <c r="E277" s="163">
        <v>3</v>
      </c>
      <c r="F277" s="164">
        <v>45000</v>
      </c>
      <c r="G277" s="164">
        <v>55000</v>
      </c>
      <c r="H277" s="161" t="s">
        <v>3939</v>
      </c>
      <c r="I277" s="166" t="s">
        <v>3940</v>
      </c>
      <c r="J277" s="162">
        <v>300</v>
      </c>
      <c r="K277" s="162" t="s">
        <v>3995</v>
      </c>
    </row>
    <row r="278" spans="1:11" ht="23.25" customHeight="1">
      <c r="A278" s="155" t="s">
        <v>3907</v>
      </c>
      <c r="B278" s="161" t="s">
        <v>3996</v>
      </c>
      <c r="C278" s="158" t="s">
        <v>3941</v>
      </c>
      <c r="D278" s="163">
        <v>48</v>
      </c>
      <c r="E278" s="163">
        <v>10</v>
      </c>
      <c r="F278" s="164">
        <v>50000</v>
      </c>
      <c r="G278" s="164">
        <v>60000</v>
      </c>
      <c r="H278" s="161" t="s">
        <v>3997</v>
      </c>
      <c r="I278" s="166" t="s">
        <v>3998</v>
      </c>
      <c r="J278" s="162">
        <v>100</v>
      </c>
      <c r="K278" s="162" t="s">
        <v>3999</v>
      </c>
    </row>
    <row r="279" spans="1:11" ht="23.25" customHeight="1">
      <c r="A279" s="155" t="s">
        <v>3907</v>
      </c>
      <c r="B279" s="156" t="s">
        <v>4000</v>
      </c>
      <c r="C279" s="167" t="s">
        <v>3942</v>
      </c>
      <c r="D279" s="159">
        <v>44</v>
      </c>
      <c r="E279" s="159">
        <v>10</v>
      </c>
      <c r="F279" s="168">
        <v>50000</v>
      </c>
      <c r="G279" s="168">
        <v>50000</v>
      </c>
      <c r="H279" s="161" t="s">
        <v>4001</v>
      </c>
      <c r="I279" s="167" t="s">
        <v>3943</v>
      </c>
      <c r="J279" s="162">
        <v>50</v>
      </c>
      <c r="K279" s="162" t="s">
        <v>4002</v>
      </c>
    </row>
    <row r="280" spans="1:11" ht="23.25" customHeight="1">
      <c r="A280" s="155" t="s">
        <v>3907</v>
      </c>
      <c r="B280" s="156" t="s">
        <v>4003</v>
      </c>
      <c r="C280" s="167" t="s">
        <v>3944</v>
      </c>
      <c r="D280" s="159">
        <v>34</v>
      </c>
      <c r="E280" s="159">
        <v>8</v>
      </c>
      <c r="F280" s="168">
        <v>45000</v>
      </c>
      <c r="G280" s="168">
        <v>55000</v>
      </c>
      <c r="H280" s="156" t="s">
        <v>4004</v>
      </c>
      <c r="I280" s="167" t="s">
        <v>3945</v>
      </c>
      <c r="J280" s="157">
        <v>50</v>
      </c>
      <c r="K280" s="157" t="s">
        <v>4005</v>
      </c>
    </row>
    <row r="281" spans="1:11" ht="23.25" customHeight="1">
      <c r="A281" s="155" t="s">
        <v>3907</v>
      </c>
      <c r="B281" s="156" t="s">
        <v>4006</v>
      </c>
      <c r="C281" s="167" t="s">
        <v>3946</v>
      </c>
      <c r="D281" s="159">
        <v>45</v>
      </c>
      <c r="E281" s="159">
        <v>5</v>
      </c>
      <c r="F281" s="168">
        <v>50000</v>
      </c>
      <c r="G281" s="168">
        <v>60000</v>
      </c>
      <c r="H281" s="156" t="s">
        <v>4007</v>
      </c>
      <c r="I281" s="167" t="s">
        <v>3947</v>
      </c>
      <c r="J281" s="157">
        <v>40</v>
      </c>
      <c r="K281" s="157" t="s">
        <v>3995</v>
      </c>
    </row>
    <row r="282" spans="1:11" ht="23.25" customHeight="1">
      <c r="A282" s="155" t="s">
        <v>3907</v>
      </c>
      <c r="B282" s="156" t="s">
        <v>4008</v>
      </c>
      <c r="C282" s="167" t="s">
        <v>3948</v>
      </c>
      <c r="D282" s="159">
        <v>45</v>
      </c>
      <c r="E282" s="159">
        <v>8</v>
      </c>
      <c r="F282" s="168">
        <v>50000</v>
      </c>
      <c r="G282" s="168">
        <v>60000</v>
      </c>
      <c r="H282" s="156" t="s">
        <v>4007</v>
      </c>
      <c r="I282" s="167" t="s">
        <v>3947</v>
      </c>
      <c r="J282" s="157">
        <v>40</v>
      </c>
      <c r="K282" s="157" t="s">
        <v>3995</v>
      </c>
    </row>
    <row r="283" spans="1:11" ht="23.25" customHeight="1">
      <c r="A283" s="155" t="s">
        <v>3907</v>
      </c>
      <c r="B283" s="156" t="s">
        <v>4009</v>
      </c>
      <c r="C283" s="167" t="s">
        <v>3949</v>
      </c>
      <c r="D283" s="159">
        <v>42</v>
      </c>
      <c r="E283" s="159">
        <v>8</v>
      </c>
      <c r="F283" s="168">
        <v>50000</v>
      </c>
      <c r="G283" s="168">
        <v>60000</v>
      </c>
      <c r="H283" s="161" t="s">
        <v>3920</v>
      </c>
      <c r="I283" s="165" t="s">
        <v>3921</v>
      </c>
      <c r="J283" s="162">
        <v>80</v>
      </c>
      <c r="K283" s="161" t="s">
        <v>3922</v>
      </c>
    </row>
    <row r="284" spans="1:11" ht="23.25" customHeight="1">
      <c r="A284" s="155" t="s">
        <v>3907</v>
      </c>
      <c r="B284" s="156" t="s">
        <v>4010</v>
      </c>
      <c r="C284" s="167" t="s">
        <v>3950</v>
      </c>
      <c r="D284" s="159">
        <v>45</v>
      </c>
      <c r="E284" s="159">
        <v>3</v>
      </c>
      <c r="F284" s="168">
        <v>60000</v>
      </c>
      <c r="G284" s="168">
        <v>70000</v>
      </c>
      <c r="H284" s="161" t="s">
        <v>4011</v>
      </c>
      <c r="I284" s="158" t="s">
        <v>3951</v>
      </c>
      <c r="J284" s="162">
        <v>80</v>
      </c>
      <c r="K284" s="162" t="s">
        <v>3917</v>
      </c>
    </row>
    <row r="285" spans="1:11" ht="23.25" customHeight="1">
      <c r="A285" s="155" t="s">
        <v>3907</v>
      </c>
      <c r="B285" s="156" t="s">
        <v>4012</v>
      </c>
      <c r="C285" s="167" t="s">
        <v>3952</v>
      </c>
      <c r="D285" s="159">
        <v>47</v>
      </c>
      <c r="E285" s="159">
        <v>8</v>
      </c>
      <c r="F285" s="168">
        <v>45000</v>
      </c>
      <c r="G285" s="168">
        <v>55000</v>
      </c>
      <c r="H285" s="156" t="s">
        <v>4013</v>
      </c>
      <c r="I285" s="169" t="s">
        <v>4014</v>
      </c>
      <c r="J285" s="157">
        <v>200</v>
      </c>
      <c r="K285" s="157" t="s">
        <v>4015</v>
      </c>
    </row>
    <row r="286" spans="1:11" ht="23.25" customHeight="1">
      <c r="A286" s="155" t="s">
        <v>3907</v>
      </c>
      <c r="B286" s="156" t="s">
        <v>4016</v>
      </c>
      <c r="C286" s="167" t="s">
        <v>3953</v>
      </c>
      <c r="D286" s="159">
        <v>38</v>
      </c>
      <c r="E286" s="159">
        <v>10</v>
      </c>
      <c r="F286" s="168">
        <v>50000</v>
      </c>
      <c r="G286" s="168">
        <v>60000</v>
      </c>
      <c r="H286" s="156" t="s">
        <v>4017</v>
      </c>
      <c r="I286" s="169" t="s">
        <v>4018</v>
      </c>
      <c r="J286" s="157">
        <v>50</v>
      </c>
      <c r="K286" s="157" t="s">
        <v>3917</v>
      </c>
    </row>
    <row r="287" spans="1:11" ht="23.25" customHeight="1">
      <c r="A287" s="155" t="s">
        <v>3907</v>
      </c>
      <c r="B287" s="156" t="s">
        <v>4019</v>
      </c>
      <c r="C287" s="167" t="s">
        <v>3954</v>
      </c>
      <c r="D287" s="159">
        <v>33</v>
      </c>
      <c r="E287" s="159">
        <v>5</v>
      </c>
      <c r="F287" s="168">
        <v>50000</v>
      </c>
      <c r="G287" s="168">
        <v>60000</v>
      </c>
      <c r="H287" s="156" t="s">
        <v>3934</v>
      </c>
      <c r="I287" s="169" t="s">
        <v>3955</v>
      </c>
      <c r="J287" s="157">
        <v>100</v>
      </c>
      <c r="K287" s="157" t="s">
        <v>3956</v>
      </c>
    </row>
    <row r="288" spans="1:11" ht="23.25" customHeight="1">
      <c r="A288" s="155" t="s">
        <v>3907</v>
      </c>
      <c r="B288" s="156" t="s">
        <v>4020</v>
      </c>
      <c r="C288" s="167" t="s">
        <v>3957</v>
      </c>
      <c r="D288" s="159">
        <v>34</v>
      </c>
      <c r="E288" s="159">
        <v>5</v>
      </c>
      <c r="F288" s="168">
        <v>45000</v>
      </c>
      <c r="G288" s="168">
        <v>55000</v>
      </c>
      <c r="H288" s="156" t="s">
        <v>4021</v>
      </c>
      <c r="I288" s="167" t="s">
        <v>3958</v>
      </c>
      <c r="J288" s="157">
        <v>40</v>
      </c>
      <c r="K288" s="157" t="s">
        <v>3917</v>
      </c>
    </row>
    <row r="289" spans="1:11" ht="23.25" customHeight="1">
      <c r="A289" s="155" t="s">
        <v>3907</v>
      </c>
      <c r="B289" s="156" t="s">
        <v>4022</v>
      </c>
      <c r="C289" s="167" t="s">
        <v>3959</v>
      </c>
      <c r="D289" s="159">
        <v>72</v>
      </c>
      <c r="E289" s="159">
        <v>10</v>
      </c>
      <c r="F289" s="168">
        <v>50000</v>
      </c>
      <c r="G289" s="168">
        <v>60000</v>
      </c>
      <c r="H289" s="156" t="s">
        <v>4023</v>
      </c>
      <c r="I289" s="169" t="s">
        <v>3960</v>
      </c>
      <c r="J289" s="157">
        <v>300</v>
      </c>
      <c r="K289" s="157" t="s">
        <v>4015</v>
      </c>
    </row>
    <row r="290" spans="1:11" ht="23.25" customHeight="1">
      <c r="A290" s="155" t="s">
        <v>3907</v>
      </c>
      <c r="B290" s="156" t="s">
        <v>4024</v>
      </c>
      <c r="C290" s="167" t="s">
        <v>3961</v>
      </c>
      <c r="D290" s="159">
        <v>52</v>
      </c>
      <c r="E290" s="159">
        <v>20</v>
      </c>
      <c r="F290" s="168">
        <v>45000</v>
      </c>
      <c r="G290" s="168">
        <v>55000</v>
      </c>
      <c r="H290" s="156" t="s">
        <v>4004</v>
      </c>
      <c r="I290" s="167" t="s">
        <v>3945</v>
      </c>
      <c r="J290" s="157">
        <v>50</v>
      </c>
      <c r="K290" s="157" t="s">
        <v>4005</v>
      </c>
    </row>
    <row r="291" spans="1:11" ht="23.25" customHeight="1">
      <c r="A291" s="155" t="s">
        <v>3907</v>
      </c>
      <c r="B291" s="156" t="s">
        <v>4025</v>
      </c>
      <c r="C291" s="167" t="s">
        <v>3962</v>
      </c>
      <c r="D291" s="159">
        <v>28</v>
      </c>
      <c r="E291" s="159">
        <v>2</v>
      </c>
      <c r="F291" s="168">
        <v>45000</v>
      </c>
      <c r="G291" s="168">
        <v>55000</v>
      </c>
      <c r="H291" s="161" t="s">
        <v>4001</v>
      </c>
      <c r="I291" s="167" t="s">
        <v>3943</v>
      </c>
      <c r="J291" s="162">
        <v>50</v>
      </c>
      <c r="K291" s="162" t="s">
        <v>4002</v>
      </c>
    </row>
    <row r="292" spans="1:11" ht="23.25" customHeight="1">
      <c r="A292" s="155" t="s">
        <v>3907</v>
      </c>
      <c r="B292" s="156" t="s">
        <v>4026</v>
      </c>
      <c r="C292" s="167" t="s">
        <v>3963</v>
      </c>
      <c r="D292" s="159">
        <v>31</v>
      </c>
      <c r="E292" s="159">
        <v>2</v>
      </c>
      <c r="F292" s="168">
        <v>45000</v>
      </c>
      <c r="G292" s="168">
        <v>55000</v>
      </c>
      <c r="H292" s="156" t="s">
        <v>4027</v>
      </c>
      <c r="I292" s="167" t="s">
        <v>4028</v>
      </c>
      <c r="J292" s="157">
        <v>40</v>
      </c>
      <c r="K292" s="157" t="s">
        <v>4029</v>
      </c>
    </row>
    <row r="293" spans="1:11" ht="23.25" customHeight="1">
      <c r="A293" s="155" t="s">
        <v>3907</v>
      </c>
      <c r="B293" s="156" t="s">
        <v>4030</v>
      </c>
      <c r="C293" s="167" t="s">
        <v>3964</v>
      </c>
      <c r="D293" s="159">
        <v>44</v>
      </c>
      <c r="E293" s="159">
        <v>25</v>
      </c>
      <c r="F293" s="168">
        <v>50000</v>
      </c>
      <c r="G293" s="168">
        <v>60000</v>
      </c>
      <c r="H293" s="170" t="s">
        <v>4031</v>
      </c>
      <c r="I293" s="171" t="s">
        <v>4032</v>
      </c>
      <c r="J293" s="172">
        <v>100</v>
      </c>
      <c r="K293" s="172" t="s">
        <v>4033</v>
      </c>
    </row>
    <row r="294" spans="1:11" ht="23.25" customHeight="1">
      <c r="A294" s="155" t="s">
        <v>3907</v>
      </c>
      <c r="B294" s="156" t="s">
        <v>4034</v>
      </c>
      <c r="C294" s="167" t="s">
        <v>3965</v>
      </c>
      <c r="D294" s="159">
        <v>36</v>
      </c>
      <c r="E294" s="159">
        <v>15</v>
      </c>
      <c r="F294" s="168">
        <v>50000</v>
      </c>
      <c r="G294" s="168">
        <v>60000</v>
      </c>
      <c r="H294" s="170" t="s">
        <v>4035</v>
      </c>
      <c r="I294" s="171" t="s">
        <v>4036</v>
      </c>
      <c r="J294" s="172">
        <v>100</v>
      </c>
      <c r="K294" s="172" t="s">
        <v>4037</v>
      </c>
    </row>
    <row r="295" spans="1:11" ht="23.25" customHeight="1">
      <c r="A295" s="155" t="s">
        <v>3907</v>
      </c>
      <c r="B295" s="156" t="s">
        <v>4038</v>
      </c>
      <c r="C295" s="167" t="s">
        <v>3966</v>
      </c>
      <c r="D295" s="159">
        <v>46</v>
      </c>
      <c r="E295" s="159">
        <v>15</v>
      </c>
      <c r="F295" s="168">
        <v>50000</v>
      </c>
      <c r="G295" s="168">
        <v>60000</v>
      </c>
      <c r="H295" s="170" t="s">
        <v>4039</v>
      </c>
      <c r="I295" s="171" t="s">
        <v>4040</v>
      </c>
      <c r="J295" s="172">
        <v>200</v>
      </c>
      <c r="K295" s="172" t="s">
        <v>4041</v>
      </c>
    </row>
    <row r="296" spans="1:11" ht="23.25" customHeight="1">
      <c r="A296" s="155" t="s">
        <v>3907</v>
      </c>
      <c r="B296" s="156" t="s">
        <v>4042</v>
      </c>
      <c r="C296" s="167" t="s">
        <v>3967</v>
      </c>
      <c r="D296" s="159">
        <v>29</v>
      </c>
      <c r="E296" s="159">
        <v>5</v>
      </c>
      <c r="F296" s="168">
        <v>50000</v>
      </c>
      <c r="G296" s="168">
        <v>60000</v>
      </c>
      <c r="H296" s="170" t="s">
        <v>4043</v>
      </c>
      <c r="I296" s="171" t="s">
        <v>4044</v>
      </c>
      <c r="J296" s="172">
        <v>80</v>
      </c>
      <c r="K296" s="172" t="s">
        <v>4015</v>
      </c>
    </row>
    <row r="297" spans="1:11" ht="23.25" customHeight="1">
      <c r="A297" s="155" t="s">
        <v>3907</v>
      </c>
      <c r="B297" s="156" t="s">
        <v>4045</v>
      </c>
      <c r="C297" s="167" t="s">
        <v>3968</v>
      </c>
      <c r="D297" s="159">
        <v>44</v>
      </c>
      <c r="E297" s="159">
        <v>20</v>
      </c>
      <c r="F297" s="168">
        <v>50000</v>
      </c>
      <c r="G297" s="168">
        <v>60000</v>
      </c>
      <c r="H297" s="170" t="s">
        <v>4039</v>
      </c>
      <c r="I297" s="171" t="s">
        <v>4040</v>
      </c>
      <c r="J297" s="172">
        <v>200</v>
      </c>
      <c r="K297" s="172" t="s">
        <v>4041</v>
      </c>
    </row>
    <row r="298" spans="1:11" ht="23.25" customHeight="1">
      <c r="A298" s="155" t="s">
        <v>3907</v>
      </c>
      <c r="B298" s="156" t="s">
        <v>4046</v>
      </c>
      <c r="C298" s="167" t="s">
        <v>3969</v>
      </c>
      <c r="D298" s="159">
        <v>40</v>
      </c>
      <c r="E298" s="159">
        <v>20</v>
      </c>
      <c r="F298" s="168">
        <v>50000</v>
      </c>
      <c r="G298" s="168">
        <v>60000</v>
      </c>
      <c r="H298" s="170" t="s">
        <v>4047</v>
      </c>
      <c r="I298" s="173" t="s">
        <v>4048</v>
      </c>
      <c r="J298" s="172">
        <v>100</v>
      </c>
      <c r="K298" s="172" t="s">
        <v>4049</v>
      </c>
    </row>
    <row r="299" spans="1:11" ht="23.25" customHeight="1">
      <c r="A299" s="155" t="s">
        <v>3907</v>
      </c>
      <c r="B299" s="156" t="s">
        <v>4050</v>
      </c>
      <c r="C299" s="167" t="s">
        <v>3970</v>
      </c>
      <c r="D299" s="159">
        <v>41</v>
      </c>
      <c r="E299" s="159">
        <v>25</v>
      </c>
      <c r="F299" s="168">
        <v>50000</v>
      </c>
      <c r="G299" s="168">
        <v>60000</v>
      </c>
      <c r="H299" s="170" t="s">
        <v>4051</v>
      </c>
      <c r="I299" s="171" t="s">
        <v>4052</v>
      </c>
      <c r="J299" s="172">
        <v>40</v>
      </c>
      <c r="K299" s="172" t="s">
        <v>4049</v>
      </c>
    </row>
    <row r="300" spans="1:11" ht="23.25" customHeight="1">
      <c r="A300" s="155" t="s">
        <v>3907</v>
      </c>
      <c r="B300" s="156" t="s">
        <v>3971</v>
      </c>
      <c r="C300" s="167" t="s">
        <v>3972</v>
      </c>
      <c r="D300" s="159">
        <v>29</v>
      </c>
      <c r="E300" s="159">
        <v>15</v>
      </c>
      <c r="F300" s="168">
        <v>30000</v>
      </c>
      <c r="G300" s="168">
        <v>30000</v>
      </c>
      <c r="H300" s="157"/>
      <c r="I300" s="174"/>
      <c r="J300" s="157"/>
      <c r="K300" s="174"/>
    </row>
    <row r="301" spans="1:11" ht="23.25" customHeight="1">
      <c r="A301" s="155" t="s">
        <v>3907</v>
      </c>
      <c r="B301" s="156" t="s">
        <v>3973</v>
      </c>
      <c r="C301" s="167" t="s">
        <v>3974</v>
      </c>
      <c r="D301" s="159">
        <v>38</v>
      </c>
      <c r="E301" s="159">
        <v>40</v>
      </c>
      <c r="F301" s="168">
        <v>45000</v>
      </c>
      <c r="G301" s="168">
        <v>50000</v>
      </c>
      <c r="H301" s="157"/>
      <c r="I301" s="174"/>
      <c r="J301" s="157"/>
      <c r="K301" s="174"/>
    </row>
    <row r="302" spans="1:11" ht="23.25" customHeight="1">
      <c r="A302" s="155" t="s">
        <v>3907</v>
      </c>
      <c r="B302" s="156" t="s">
        <v>3975</v>
      </c>
      <c r="C302" s="167" t="s">
        <v>3976</v>
      </c>
      <c r="D302" s="159">
        <v>40</v>
      </c>
      <c r="E302" s="159">
        <v>40</v>
      </c>
      <c r="F302" s="168">
        <v>30000</v>
      </c>
      <c r="G302" s="168">
        <v>40000</v>
      </c>
      <c r="H302" s="157"/>
      <c r="I302" s="174"/>
      <c r="J302" s="157"/>
      <c r="K302" s="174"/>
    </row>
    <row r="303" spans="1:11" ht="23.25" customHeight="1">
      <c r="A303" s="155" t="s">
        <v>3907</v>
      </c>
      <c r="B303" s="156" t="s">
        <v>4053</v>
      </c>
      <c r="C303" s="167" t="s">
        <v>3977</v>
      </c>
      <c r="D303" s="159">
        <v>34</v>
      </c>
      <c r="E303" s="159">
        <v>40</v>
      </c>
      <c r="F303" s="168">
        <v>30000</v>
      </c>
      <c r="G303" s="168">
        <v>30000</v>
      </c>
      <c r="H303" s="157"/>
      <c r="I303" s="174"/>
      <c r="J303" s="157"/>
      <c r="K303" s="174"/>
    </row>
    <row r="304" spans="1:11" ht="23.25" customHeight="1">
      <c r="A304" s="155" t="s">
        <v>3907</v>
      </c>
      <c r="B304" s="156" t="s">
        <v>4054</v>
      </c>
      <c r="C304" s="167" t="s">
        <v>3978</v>
      </c>
      <c r="D304" s="159">
        <v>43</v>
      </c>
      <c r="E304" s="159">
        <v>50</v>
      </c>
      <c r="F304" s="168">
        <v>40000</v>
      </c>
      <c r="G304" s="168">
        <v>50000</v>
      </c>
      <c r="H304" s="157"/>
      <c r="I304" s="174"/>
      <c r="J304" s="157"/>
      <c r="K304" s="174"/>
    </row>
    <row r="305" spans="1:11" ht="23.25" customHeight="1">
      <c r="A305" s="155" t="s">
        <v>3907</v>
      </c>
      <c r="B305" s="156" t="s">
        <v>4055</v>
      </c>
      <c r="C305" s="167" t="s">
        <v>3979</v>
      </c>
      <c r="D305" s="159">
        <v>31</v>
      </c>
      <c r="E305" s="159">
        <v>20</v>
      </c>
      <c r="F305" s="168">
        <v>40000</v>
      </c>
      <c r="G305" s="168">
        <v>50000</v>
      </c>
      <c r="H305" s="157"/>
      <c r="I305" s="174"/>
      <c r="J305" s="157"/>
      <c r="K305" s="174"/>
    </row>
    <row r="306" spans="1:11" ht="23.25" customHeight="1">
      <c r="A306" s="155" t="s">
        <v>3907</v>
      </c>
      <c r="B306" s="156" t="s">
        <v>4056</v>
      </c>
      <c r="C306" s="167" t="s">
        <v>3980</v>
      </c>
      <c r="D306" s="159">
        <v>32</v>
      </c>
      <c r="E306" s="159">
        <v>20</v>
      </c>
      <c r="F306" s="175" t="s">
        <v>4057</v>
      </c>
      <c r="G306" s="175" t="s">
        <v>4058</v>
      </c>
      <c r="H306" s="157"/>
      <c r="I306" s="174"/>
      <c r="J306" s="157"/>
      <c r="K306" s="174"/>
    </row>
    <row r="307" spans="1:11" ht="23.25" customHeight="1">
      <c r="A307" s="155" t="s">
        <v>3907</v>
      </c>
      <c r="B307" s="156" t="s">
        <v>4059</v>
      </c>
      <c r="C307" s="167" t="s">
        <v>3981</v>
      </c>
      <c r="D307" s="159">
        <v>32</v>
      </c>
      <c r="E307" s="159">
        <v>30</v>
      </c>
      <c r="F307" s="168" t="s">
        <v>3982</v>
      </c>
      <c r="G307" s="168" t="s">
        <v>3983</v>
      </c>
      <c r="H307" s="157"/>
      <c r="I307" s="174"/>
      <c r="J307" s="157"/>
      <c r="K307" s="174"/>
    </row>
    <row r="308" spans="1:11" ht="23.25" customHeight="1">
      <c r="A308" s="155" t="s">
        <v>3907</v>
      </c>
      <c r="B308" s="156" t="s">
        <v>4060</v>
      </c>
      <c r="C308" s="167" t="s">
        <v>3984</v>
      </c>
      <c r="D308" s="159">
        <v>51</v>
      </c>
      <c r="E308" s="159">
        <v>20</v>
      </c>
      <c r="F308" s="175" t="s">
        <v>4061</v>
      </c>
      <c r="G308" s="175" t="s">
        <v>4061</v>
      </c>
      <c r="H308" s="157"/>
      <c r="I308" s="174" t="s">
        <v>3985</v>
      </c>
      <c r="J308" s="157">
        <v>30</v>
      </c>
      <c r="K308" s="174" t="s">
        <v>3986</v>
      </c>
    </row>
    <row r="309" spans="1:11" ht="23.25" customHeight="1">
      <c r="A309" s="155" t="s">
        <v>3907</v>
      </c>
      <c r="B309" s="156" t="s">
        <v>4062</v>
      </c>
      <c r="C309" s="167" t="s">
        <v>3987</v>
      </c>
      <c r="D309" s="159">
        <v>29</v>
      </c>
      <c r="E309" s="159">
        <v>15</v>
      </c>
      <c r="F309" s="168">
        <v>40000</v>
      </c>
      <c r="G309" s="168">
        <v>60000</v>
      </c>
      <c r="H309" s="157"/>
      <c r="I309" s="174"/>
      <c r="J309" s="157"/>
      <c r="K309" s="174" t="s">
        <v>3988</v>
      </c>
    </row>
    <row r="310" spans="1:11" ht="23.25" customHeight="1">
      <c r="A310" s="155" t="s">
        <v>3907</v>
      </c>
      <c r="B310" s="156" t="s">
        <v>4063</v>
      </c>
      <c r="C310" s="167" t="s">
        <v>3989</v>
      </c>
      <c r="D310" s="159">
        <v>44</v>
      </c>
      <c r="E310" s="159">
        <v>15</v>
      </c>
      <c r="F310" s="168">
        <v>40000</v>
      </c>
      <c r="G310" s="168">
        <v>45000</v>
      </c>
      <c r="H310" s="156" t="s">
        <v>4064</v>
      </c>
      <c r="I310" s="174" t="s">
        <v>4065</v>
      </c>
      <c r="J310" s="157">
        <v>80</v>
      </c>
      <c r="K310" s="174" t="s">
        <v>3990</v>
      </c>
    </row>
    <row r="311" spans="1:11" ht="23.25" customHeight="1">
      <c r="A311" s="155" t="s">
        <v>3907</v>
      </c>
      <c r="B311" s="156" t="s">
        <v>4066</v>
      </c>
      <c r="C311" s="167" t="s">
        <v>3991</v>
      </c>
      <c r="D311" s="159">
        <v>22</v>
      </c>
      <c r="E311" s="159">
        <v>8</v>
      </c>
      <c r="F311" s="168">
        <v>35000</v>
      </c>
      <c r="G311" s="175" t="s">
        <v>4067</v>
      </c>
      <c r="H311" s="157"/>
      <c r="I311" s="174"/>
      <c r="J311" s="157"/>
      <c r="K311" s="174"/>
    </row>
    <row r="312" spans="1:11" ht="23.25" customHeight="1">
      <c r="A312" s="155" t="s">
        <v>3907</v>
      </c>
      <c r="B312" s="156" t="s">
        <v>4068</v>
      </c>
      <c r="C312" s="167" t="s">
        <v>3992</v>
      </c>
      <c r="D312" s="159">
        <v>150</v>
      </c>
      <c r="E312" s="159">
        <v>15</v>
      </c>
      <c r="F312" s="168">
        <v>242000.00000000003</v>
      </c>
      <c r="G312" s="168">
        <v>220000</v>
      </c>
      <c r="H312" s="157"/>
      <c r="I312" s="174"/>
      <c r="J312" s="157"/>
      <c r="K312" s="174"/>
    </row>
    <row r="313" spans="1:11" ht="23.25" customHeight="1">
      <c r="A313" s="155" t="s">
        <v>3907</v>
      </c>
      <c r="B313" s="156" t="s">
        <v>4069</v>
      </c>
      <c r="C313" s="167" t="s">
        <v>3993</v>
      </c>
      <c r="D313" s="159">
        <v>198</v>
      </c>
      <c r="E313" s="159">
        <v>30</v>
      </c>
      <c r="F313" s="168">
        <v>131000</v>
      </c>
      <c r="G313" s="168">
        <v>131000</v>
      </c>
      <c r="H313" s="157"/>
      <c r="I313" s="174"/>
      <c r="J313" s="157"/>
      <c r="K313" s="174"/>
    </row>
    <row r="314" spans="1:11" ht="23.25" customHeight="1">
      <c r="A314" s="155" t="s">
        <v>3907</v>
      </c>
      <c r="B314" s="156" t="s">
        <v>4070</v>
      </c>
      <c r="C314" s="167" t="s">
        <v>3994</v>
      </c>
      <c r="D314" s="159">
        <v>81</v>
      </c>
      <c r="E314" s="159">
        <v>10</v>
      </c>
      <c r="F314" s="168">
        <v>132000</v>
      </c>
      <c r="G314" s="168">
        <v>132000</v>
      </c>
      <c r="H314" s="157"/>
      <c r="I314" s="174"/>
      <c r="J314" s="157"/>
      <c r="K314" s="174"/>
    </row>
    <row r="315" spans="1:11" ht="23.25" customHeight="1"/>
  </sheetData>
  <mergeCells count="17">
    <mergeCell ref="H215:H216"/>
    <mergeCell ref="I215:I216"/>
    <mergeCell ref="A1:K1"/>
    <mergeCell ref="J215:J216"/>
    <mergeCell ref="C215:C216"/>
    <mergeCell ref="D215:D216"/>
    <mergeCell ref="B215:B216"/>
    <mergeCell ref="D2:D3"/>
    <mergeCell ref="F172:G172"/>
    <mergeCell ref="A215:A216"/>
    <mergeCell ref="E2:E4"/>
    <mergeCell ref="A2:A4"/>
    <mergeCell ref="B2:B4"/>
    <mergeCell ref="C2:C4"/>
    <mergeCell ref="H2:K3"/>
    <mergeCell ref="F2:G3"/>
    <mergeCell ref="E215:E216"/>
  </mergeCells>
  <phoneticPr fontId="2" type="noConversion"/>
  <conditionalFormatting sqref="H299">
    <cfRule type="duplicateValues" dxfId="1" priority="2" stopIfTrue="1"/>
  </conditionalFormatting>
  <conditionalFormatting sqref="H298">
    <cfRule type="duplicateValues" dxfId="0" priority="1" stopIfTrue="1"/>
  </conditionalFormatting>
  <pageMargins left="0.25" right="0.25" top="0.75" bottom="0.75" header="0.3" footer="0.3"/>
  <pageSetup paperSize="9" scale="78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91"/>
  <sheetViews>
    <sheetView workbookViewId="0">
      <selection activeCell="J8" sqref="J8"/>
    </sheetView>
  </sheetViews>
  <sheetFormatPr defaultRowHeight="13.5"/>
  <cols>
    <col min="2" max="2" width="21.77734375" customWidth="1"/>
    <col min="3" max="3" width="10.44140625" customWidth="1"/>
    <col min="5" max="5" width="38.44140625" customWidth="1"/>
    <col min="6" max="6" width="12.77734375" customWidth="1"/>
    <col min="7" max="9" width="5.109375" customWidth="1"/>
  </cols>
  <sheetData>
    <row r="1" spans="1:9" ht="27">
      <c r="A1" s="428" t="s">
        <v>3905</v>
      </c>
      <c r="B1" s="429"/>
      <c r="C1" s="429"/>
      <c r="D1" s="429"/>
      <c r="E1" s="429"/>
      <c r="F1" s="429"/>
      <c r="G1" s="429"/>
      <c r="H1" s="429"/>
      <c r="I1" s="429"/>
    </row>
    <row r="2" spans="1:9" ht="27">
      <c r="A2" s="116"/>
      <c r="B2" s="116"/>
      <c r="C2" s="116"/>
      <c r="D2" s="116"/>
      <c r="E2" s="116"/>
      <c r="F2" s="116"/>
      <c r="G2" s="116"/>
      <c r="H2" s="116"/>
      <c r="I2" s="116"/>
    </row>
    <row r="3" spans="1:9" ht="41.25" customHeight="1">
      <c r="A3" s="117" t="s">
        <v>1113</v>
      </c>
      <c r="B3" s="117" t="s">
        <v>1114</v>
      </c>
      <c r="C3" s="117" t="s">
        <v>1115</v>
      </c>
      <c r="D3" s="117" t="s">
        <v>1116</v>
      </c>
      <c r="E3" s="117" t="s">
        <v>1117</v>
      </c>
      <c r="F3" s="117" t="s">
        <v>1118</v>
      </c>
      <c r="G3" s="117" t="s">
        <v>1119</v>
      </c>
      <c r="H3" s="117" t="s">
        <v>1120</v>
      </c>
      <c r="I3" s="117" t="s">
        <v>1121</v>
      </c>
    </row>
    <row r="4" spans="1:9" ht="25.5" customHeight="1">
      <c r="A4" s="391">
        <v>1</v>
      </c>
      <c r="B4" s="391" t="s">
        <v>1122</v>
      </c>
      <c r="C4" s="391" t="s">
        <v>1123</v>
      </c>
      <c r="D4" s="391" t="s">
        <v>239</v>
      </c>
      <c r="E4" s="391" t="s">
        <v>1124</v>
      </c>
      <c r="F4" s="391" t="s">
        <v>1125</v>
      </c>
      <c r="G4" s="391">
        <f t="shared" ref="G4:G67" si="0">SUM(H4:I4)</f>
        <v>30</v>
      </c>
      <c r="H4" s="391"/>
      <c r="I4" s="391">
        <v>30</v>
      </c>
    </row>
    <row r="5" spans="1:9">
      <c r="A5" s="391">
        <v>2</v>
      </c>
      <c r="B5" s="391" t="s">
        <v>1126</v>
      </c>
      <c r="C5" s="391" t="s">
        <v>1123</v>
      </c>
      <c r="D5" s="391" t="s">
        <v>239</v>
      </c>
      <c r="E5" s="391" t="s">
        <v>1127</v>
      </c>
      <c r="F5" s="391" t="s">
        <v>1128</v>
      </c>
      <c r="G5" s="391">
        <f t="shared" si="0"/>
        <v>30</v>
      </c>
      <c r="H5" s="391">
        <v>0</v>
      </c>
      <c r="I5" s="391">
        <v>30</v>
      </c>
    </row>
    <row r="6" spans="1:9">
      <c r="A6" s="391">
        <v>3</v>
      </c>
      <c r="B6" s="391" t="s">
        <v>1129</v>
      </c>
      <c r="C6" s="391" t="s">
        <v>1123</v>
      </c>
      <c r="D6" s="391" t="s">
        <v>239</v>
      </c>
      <c r="E6" s="391" t="s">
        <v>1130</v>
      </c>
      <c r="F6" s="391" t="s">
        <v>1131</v>
      </c>
      <c r="G6" s="391">
        <f t="shared" si="0"/>
        <v>30</v>
      </c>
      <c r="H6" s="391"/>
      <c r="I6" s="391">
        <v>30</v>
      </c>
    </row>
    <row r="7" spans="1:9" ht="24">
      <c r="A7" s="391">
        <v>4</v>
      </c>
      <c r="B7" s="391" t="s">
        <v>1132</v>
      </c>
      <c r="C7" s="391" t="s">
        <v>1123</v>
      </c>
      <c r="D7" s="391" t="s">
        <v>239</v>
      </c>
      <c r="E7" s="391" t="s">
        <v>1133</v>
      </c>
      <c r="F7" s="391" t="s">
        <v>1134</v>
      </c>
      <c r="G7" s="391">
        <f t="shared" si="0"/>
        <v>30</v>
      </c>
      <c r="H7" s="391">
        <v>28</v>
      </c>
      <c r="I7" s="391">
        <v>2</v>
      </c>
    </row>
    <row r="8" spans="1:9">
      <c r="A8" s="391">
        <v>5</v>
      </c>
      <c r="B8" s="391" t="s">
        <v>1135</v>
      </c>
      <c r="C8" s="391" t="s">
        <v>1123</v>
      </c>
      <c r="D8" s="391" t="s">
        <v>213</v>
      </c>
      <c r="E8" s="391" t="s">
        <v>1136</v>
      </c>
      <c r="F8" s="391" t="s">
        <v>1137</v>
      </c>
      <c r="G8" s="391">
        <f t="shared" si="0"/>
        <v>30</v>
      </c>
      <c r="H8" s="391">
        <v>16</v>
      </c>
      <c r="I8" s="391">
        <v>14</v>
      </c>
    </row>
    <row r="9" spans="1:9">
      <c r="A9" s="391">
        <v>6</v>
      </c>
      <c r="B9" s="391" t="s">
        <v>1138</v>
      </c>
      <c r="C9" s="391" t="s">
        <v>1123</v>
      </c>
      <c r="D9" s="391" t="s">
        <v>213</v>
      </c>
      <c r="E9" s="391" t="s">
        <v>1139</v>
      </c>
      <c r="F9" s="391" t="s">
        <v>1140</v>
      </c>
      <c r="G9" s="391">
        <f t="shared" si="0"/>
        <v>30</v>
      </c>
      <c r="H9" s="391">
        <v>11</v>
      </c>
      <c r="I9" s="391">
        <v>19</v>
      </c>
    </row>
    <row r="10" spans="1:9">
      <c r="A10" s="391">
        <v>7</v>
      </c>
      <c r="B10" s="391" t="s">
        <v>1141</v>
      </c>
      <c r="C10" s="391" t="s">
        <v>1123</v>
      </c>
      <c r="D10" s="391" t="s">
        <v>213</v>
      </c>
      <c r="E10" s="391" t="s">
        <v>1142</v>
      </c>
      <c r="F10" s="391">
        <f>-2235-7600</f>
        <v>-9835</v>
      </c>
      <c r="G10" s="391">
        <f t="shared" si="0"/>
        <v>30</v>
      </c>
      <c r="H10" s="391">
        <v>2</v>
      </c>
      <c r="I10" s="391">
        <v>28</v>
      </c>
    </row>
    <row r="11" spans="1:9">
      <c r="A11" s="391">
        <v>8</v>
      </c>
      <c r="B11" s="391" t="s">
        <v>1143</v>
      </c>
      <c r="C11" s="391" t="s">
        <v>1123</v>
      </c>
      <c r="D11" s="391" t="s">
        <v>213</v>
      </c>
      <c r="E11" s="391" t="s">
        <v>1144</v>
      </c>
      <c r="F11" s="391" t="s">
        <v>1145</v>
      </c>
      <c r="G11" s="391">
        <f t="shared" si="0"/>
        <v>30</v>
      </c>
      <c r="H11" s="391"/>
      <c r="I11" s="391">
        <v>30</v>
      </c>
    </row>
    <row r="12" spans="1:9">
      <c r="A12" s="391">
        <v>9</v>
      </c>
      <c r="B12" s="391" t="s">
        <v>1146</v>
      </c>
      <c r="C12" s="391" t="s">
        <v>1123</v>
      </c>
      <c r="D12" s="391" t="s">
        <v>213</v>
      </c>
      <c r="E12" s="391" t="s">
        <v>1147</v>
      </c>
      <c r="F12" s="391" t="s">
        <v>1148</v>
      </c>
      <c r="G12" s="391">
        <f t="shared" si="0"/>
        <v>30</v>
      </c>
      <c r="H12" s="391">
        <v>8</v>
      </c>
      <c r="I12" s="391">
        <v>22</v>
      </c>
    </row>
    <row r="13" spans="1:9">
      <c r="A13" s="391">
        <v>10</v>
      </c>
      <c r="B13" s="391" t="s">
        <v>1149</v>
      </c>
      <c r="C13" s="391" t="s">
        <v>1123</v>
      </c>
      <c r="D13" s="391" t="s">
        <v>213</v>
      </c>
      <c r="E13" s="391" t="s">
        <v>1150</v>
      </c>
      <c r="F13" s="391" t="s">
        <v>1151</v>
      </c>
      <c r="G13" s="391">
        <f t="shared" si="0"/>
        <v>30</v>
      </c>
      <c r="H13" s="391">
        <v>6</v>
      </c>
      <c r="I13" s="391">
        <v>24</v>
      </c>
    </row>
    <row r="14" spans="1:9">
      <c r="A14" s="391">
        <v>11</v>
      </c>
      <c r="B14" s="391" t="s">
        <v>1152</v>
      </c>
      <c r="C14" s="391" t="s">
        <v>1123</v>
      </c>
      <c r="D14" s="391" t="s">
        <v>213</v>
      </c>
      <c r="E14" s="391" t="s">
        <v>1153</v>
      </c>
      <c r="F14" s="391" t="s">
        <v>1154</v>
      </c>
      <c r="G14" s="391">
        <f t="shared" si="0"/>
        <v>30</v>
      </c>
      <c r="H14" s="391">
        <v>5</v>
      </c>
      <c r="I14" s="391">
        <v>25</v>
      </c>
    </row>
    <row r="15" spans="1:9">
      <c r="A15" s="391">
        <v>12</v>
      </c>
      <c r="B15" s="391" t="s">
        <v>1155</v>
      </c>
      <c r="C15" s="391" t="s">
        <v>1123</v>
      </c>
      <c r="D15" s="391" t="s">
        <v>213</v>
      </c>
      <c r="E15" s="391" t="s">
        <v>1156</v>
      </c>
      <c r="F15" s="391" t="s">
        <v>1157</v>
      </c>
      <c r="G15" s="391">
        <f t="shared" si="0"/>
        <v>30</v>
      </c>
      <c r="H15" s="391">
        <v>15</v>
      </c>
      <c r="I15" s="391">
        <v>15</v>
      </c>
    </row>
    <row r="16" spans="1:9">
      <c r="A16" s="391">
        <v>13</v>
      </c>
      <c r="B16" s="391" t="s">
        <v>1158</v>
      </c>
      <c r="C16" s="391" t="s">
        <v>1123</v>
      </c>
      <c r="D16" s="391" t="s">
        <v>213</v>
      </c>
      <c r="E16" s="391" t="s">
        <v>1159</v>
      </c>
      <c r="F16" s="391" t="s">
        <v>1160</v>
      </c>
      <c r="G16" s="391">
        <f t="shared" si="0"/>
        <v>30</v>
      </c>
      <c r="H16" s="391"/>
      <c r="I16" s="391">
        <v>30</v>
      </c>
    </row>
    <row r="17" spans="1:9">
      <c r="A17" s="391">
        <v>14</v>
      </c>
      <c r="B17" s="391" t="s">
        <v>1161</v>
      </c>
      <c r="C17" s="391" t="s">
        <v>1123</v>
      </c>
      <c r="D17" s="391" t="s">
        <v>213</v>
      </c>
      <c r="E17" s="391" t="s">
        <v>1162</v>
      </c>
      <c r="F17" s="391" t="s">
        <v>1163</v>
      </c>
      <c r="G17" s="391">
        <f t="shared" si="0"/>
        <v>30</v>
      </c>
      <c r="H17" s="391"/>
      <c r="I17" s="391">
        <v>30</v>
      </c>
    </row>
    <row r="18" spans="1:9">
      <c r="A18" s="391">
        <v>15</v>
      </c>
      <c r="B18" s="391" t="s">
        <v>1164</v>
      </c>
      <c r="C18" s="391" t="s">
        <v>1123</v>
      </c>
      <c r="D18" s="391" t="s">
        <v>213</v>
      </c>
      <c r="E18" s="391" t="s">
        <v>1165</v>
      </c>
      <c r="F18" s="391" t="s">
        <v>1166</v>
      </c>
      <c r="G18" s="391">
        <f t="shared" si="0"/>
        <v>30</v>
      </c>
      <c r="H18" s="391">
        <v>10</v>
      </c>
      <c r="I18" s="391">
        <v>20</v>
      </c>
    </row>
    <row r="19" spans="1:9">
      <c r="A19" s="391">
        <v>16</v>
      </c>
      <c r="B19" s="391" t="s">
        <v>1167</v>
      </c>
      <c r="C19" s="391" t="s">
        <v>1123</v>
      </c>
      <c r="D19" s="391" t="s">
        <v>213</v>
      </c>
      <c r="E19" s="391" t="s">
        <v>1168</v>
      </c>
      <c r="F19" s="391" t="s">
        <v>1169</v>
      </c>
      <c r="G19" s="391">
        <f t="shared" si="0"/>
        <v>30</v>
      </c>
      <c r="H19" s="391">
        <v>15</v>
      </c>
      <c r="I19" s="391">
        <v>15</v>
      </c>
    </row>
    <row r="20" spans="1:9">
      <c r="A20" s="391">
        <v>17</v>
      </c>
      <c r="B20" s="391" t="s">
        <v>1170</v>
      </c>
      <c r="C20" s="391" t="s">
        <v>1123</v>
      </c>
      <c r="D20" s="391" t="s">
        <v>213</v>
      </c>
      <c r="E20" s="391" t="s">
        <v>1171</v>
      </c>
      <c r="F20" s="391" t="s">
        <v>1172</v>
      </c>
      <c r="G20" s="391">
        <f t="shared" si="0"/>
        <v>30</v>
      </c>
      <c r="H20" s="391">
        <v>0</v>
      </c>
      <c r="I20" s="391">
        <v>30</v>
      </c>
    </row>
    <row r="21" spans="1:9">
      <c r="A21" s="391">
        <v>18</v>
      </c>
      <c r="B21" s="391" t="s">
        <v>1173</v>
      </c>
      <c r="C21" s="391" t="s">
        <v>1123</v>
      </c>
      <c r="D21" s="391" t="s">
        <v>213</v>
      </c>
      <c r="E21" s="391" t="s">
        <v>1174</v>
      </c>
      <c r="F21" s="391" t="s">
        <v>1175</v>
      </c>
      <c r="G21" s="391">
        <f t="shared" si="0"/>
        <v>30</v>
      </c>
      <c r="H21" s="391"/>
      <c r="I21" s="391">
        <v>30</v>
      </c>
    </row>
    <row r="22" spans="1:9">
      <c r="A22" s="391">
        <v>19</v>
      </c>
      <c r="B22" s="391" t="s">
        <v>1176</v>
      </c>
      <c r="C22" s="391" t="s">
        <v>1123</v>
      </c>
      <c r="D22" s="391" t="s">
        <v>213</v>
      </c>
      <c r="E22" s="391" t="s">
        <v>1177</v>
      </c>
      <c r="F22" s="391" t="s">
        <v>1178</v>
      </c>
      <c r="G22" s="391">
        <f t="shared" si="0"/>
        <v>30</v>
      </c>
      <c r="H22" s="391"/>
      <c r="I22" s="391">
        <v>30</v>
      </c>
    </row>
    <row r="23" spans="1:9">
      <c r="A23" s="391">
        <v>20</v>
      </c>
      <c r="B23" s="391" t="s">
        <v>1179</v>
      </c>
      <c r="C23" s="391" t="s">
        <v>1123</v>
      </c>
      <c r="D23" s="391" t="s">
        <v>213</v>
      </c>
      <c r="E23" s="391" t="s">
        <v>1180</v>
      </c>
      <c r="F23" s="391" t="s">
        <v>1181</v>
      </c>
      <c r="G23" s="391">
        <f t="shared" si="0"/>
        <v>30</v>
      </c>
      <c r="H23" s="391">
        <v>2</v>
      </c>
      <c r="I23" s="391">
        <v>28</v>
      </c>
    </row>
    <row r="24" spans="1:9">
      <c r="A24" s="391">
        <v>21</v>
      </c>
      <c r="B24" s="391" t="s">
        <v>1182</v>
      </c>
      <c r="C24" s="391" t="s">
        <v>1123</v>
      </c>
      <c r="D24" s="391" t="s">
        <v>213</v>
      </c>
      <c r="E24" s="391" t="s">
        <v>1183</v>
      </c>
      <c r="F24" s="391" t="s">
        <v>1184</v>
      </c>
      <c r="G24" s="391">
        <f t="shared" si="0"/>
        <v>30</v>
      </c>
      <c r="H24" s="391"/>
      <c r="I24" s="391">
        <v>30</v>
      </c>
    </row>
    <row r="25" spans="1:9">
      <c r="A25" s="391">
        <v>22</v>
      </c>
      <c r="B25" s="391" t="s">
        <v>82</v>
      </c>
      <c r="C25" s="391" t="s">
        <v>1123</v>
      </c>
      <c r="D25" s="391" t="s">
        <v>213</v>
      </c>
      <c r="E25" s="391" t="s">
        <v>1185</v>
      </c>
      <c r="F25" s="391" t="s">
        <v>1186</v>
      </c>
      <c r="G25" s="391">
        <f t="shared" si="0"/>
        <v>30</v>
      </c>
      <c r="H25" s="391"/>
      <c r="I25" s="391">
        <v>30</v>
      </c>
    </row>
    <row r="26" spans="1:9">
      <c r="A26" s="391">
        <v>23</v>
      </c>
      <c r="B26" s="391" t="s">
        <v>1187</v>
      </c>
      <c r="C26" s="391" t="s">
        <v>1123</v>
      </c>
      <c r="D26" s="391" t="s">
        <v>213</v>
      </c>
      <c r="E26" s="391" t="s">
        <v>1188</v>
      </c>
      <c r="F26" s="391" t="s">
        <v>1189</v>
      </c>
      <c r="G26" s="391">
        <f t="shared" si="0"/>
        <v>30</v>
      </c>
      <c r="H26" s="391">
        <v>2</v>
      </c>
      <c r="I26" s="391">
        <v>28</v>
      </c>
    </row>
    <row r="27" spans="1:9">
      <c r="A27" s="391">
        <v>24</v>
      </c>
      <c r="B27" s="391" t="s">
        <v>1190</v>
      </c>
      <c r="C27" s="391" t="s">
        <v>1123</v>
      </c>
      <c r="D27" s="391" t="s">
        <v>213</v>
      </c>
      <c r="E27" s="391" t="s">
        <v>1191</v>
      </c>
      <c r="F27" s="391" t="s">
        <v>1192</v>
      </c>
      <c r="G27" s="391">
        <f t="shared" si="0"/>
        <v>30</v>
      </c>
      <c r="H27" s="391">
        <v>2</v>
      </c>
      <c r="I27" s="391">
        <v>28</v>
      </c>
    </row>
    <row r="28" spans="1:9">
      <c r="A28" s="391">
        <v>25</v>
      </c>
      <c r="B28" s="391" t="s">
        <v>1193</v>
      </c>
      <c r="C28" s="391" t="s">
        <v>1123</v>
      </c>
      <c r="D28" s="391" t="s">
        <v>213</v>
      </c>
      <c r="E28" s="391" t="s">
        <v>1194</v>
      </c>
      <c r="F28" s="391" t="s">
        <v>1195</v>
      </c>
      <c r="G28" s="391">
        <f t="shared" si="0"/>
        <v>30</v>
      </c>
      <c r="H28" s="391"/>
      <c r="I28" s="391">
        <v>30</v>
      </c>
    </row>
    <row r="29" spans="1:9">
      <c r="A29" s="391">
        <v>26</v>
      </c>
      <c r="B29" s="391" t="s">
        <v>1196</v>
      </c>
      <c r="C29" s="391" t="s">
        <v>1123</v>
      </c>
      <c r="D29" s="391" t="s">
        <v>213</v>
      </c>
      <c r="E29" s="391" t="s">
        <v>1197</v>
      </c>
      <c r="F29" s="391" t="s">
        <v>1198</v>
      </c>
      <c r="G29" s="391">
        <f t="shared" si="0"/>
        <v>30</v>
      </c>
      <c r="H29" s="391">
        <v>0</v>
      </c>
      <c r="I29" s="391">
        <v>30</v>
      </c>
    </row>
    <row r="30" spans="1:9">
      <c r="A30" s="391">
        <v>27</v>
      </c>
      <c r="B30" s="391" t="s">
        <v>1199</v>
      </c>
      <c r="C30" s="391" t="s">
        <v>1123</v>
      </c>
      <c r="D30" s="391" t="s">
        <v>213</v>
      </c>
      <c r="E30" s="391" t="s">
        <v>1200</v>
      </c>
      <c r="F30" s="391" t="s">
        <v>1201</v>
      </c>
      <c r="G30" s="391">
        <f t="shared" si="0"/>
        <v>30</v>
      </c>
      <c r="H30" s="391"/>
      <c r="I30" s="391">
        <v>30</v>
      </c>
    </row>
    <row r="31" spans="1:9">
      <c r="A31" s="391">
        <v>28</v>
      </c>
      <c r="B31" s="391" t="s">
        <v>1202</v>
      </c>
      <c r="C31" s="391" t="s">
        <v>1123</v>
      </c>
      <c r="D31" s="391" t="s">
        <v>213</v>
      </c>
      <c r="E31" s="391" t="s">
        <v>1203</v>
      </c>
      <c r="F31" s="391" t="s">
        <v>1204</v>
      </c>
      <c r="G31" s="391">
        <f t="shared" si="0"/>
        <v>30</v>
      </c>
      <c r="H31" s="391"/>
      <c r="I31" s="391">
        <v>30</v>
      </c>
    </row>
    <row r="32" spans="1:9">
      <c r="A32" s="391">
        <v>29</v>
      </c>
      <c r="B32" s="391" t="s">
        <v>1205</v>
      </c>
      <c r="C32" s="391" t="s">
        <v>1123</v>
      </c>
      <c r="D32" s="391" t="s">
        <v>213</v>
      </c>
      <c r="E32" s="391" t="s">
        <v>1206</v>
      </c>
      <c r="F32" s="391" t="s">
        <v>1207</v>
      </c>
      <c r="G32" s="391">
        <f t="shared" si="0"/>
        <v>30</v>
      </c>
      <c r="H32" s="391"/>
      <c r="I32" s="391">
        <v>30</v>
      </c>
    </row>
    <row r="33" spans="1:9">
      <c r="A33" s="391">
        <v>30</v>
      </c>
      <c r="B33" s="391" t="s">
        <v>1208</v>
      </c>
      <c r="C33" s="391" t="s">
        <v>1123</v>
      </c>
      <c r="D33" s="391" t="s">
        <v>213</v>
      </c>
      <c r="E33" s="391" t="s">
        <v>1209</v>
      </c>
      <c r="F33" s="391">
        <f>-930-7755</f>
        <v>-8685</v>
      </c>
      <c r="G33" s="391">
        <f t="shared" si="0"/>
        <v>30</v>
      </c>
      <c r="H33" s="391">
        <v>0</v>
      </c>
      <c r="I33" s="391">
        <v>30</v>
      </c>
    </row>
    <row r="34" spans="1:9">
      <c r="A34" s="391">
        <v>31</v>
      </c>
      <c r="B34" s="391" t="s">
        <v>1210</v>
      </c>
      <c r="C34" s="391" t="s">
        <v>1123</v>
      </c>
      <c r="D34" s="391" t="s">
        <v>213</v>
      </c>
      <c r="E34" s="391" t="s">
        <v>1211</v>
      </c>
      <c r="F34" s="391" t="s">
        <v>1212</v>
      </c>
      <c r="G34" s="391">
        <f t="shared" si="0"/>
        <v>30</v>
      </c>
      <c r="H34" s="391"/>
      <c r="I34" s="391">
        <v>30</v>
      </c>
    </row>
    <row r="35" spans="1:9">
      <c r="A35" s="391">
        <v>32</v>
      </c>
      <c r="B35" s="391" t="s">
        <v>1213</v>
      </c>
      <c r="C35" s="391" t="s">
        <v>1123</v>
      </c>
      <c r="D35" s="391" t="s">
        <v>213</v>
      </c>
      <c r="E35" s="391" t="s">
        <v>1214</v>
      </c>
      <c r="F35" s="391" t="s">
        <v>1215</v>
      </c>
      <c r="G35" s="391">
        <f t="shared" si="0"/>
        <v>30</v>
      </c>
      <c r="H35" s="391"/>
      <c r="I35" s="391">
        <v>30</v>
      </c>
    </row>
    <row r="36" spans="1:9">
      <c r="A36" s="391">
        <v>33</v>
      </c>
      <c r="B36" s="391" t="s">
        <v>1216</v>
      </c>
      <c r="C36" s="391" t="s">
        <v>1123</v>
      </c>
      <c r="D36" s="391" t="s">
        <v>213</v>
      </c>
      <c r="E36" s="391" t="s">
        <v>1217</v>
      </c>
      <c r="F36" s="391" t="s">
        <v>1218</v>
      </c>
      <c r="G36" s="391">
        <f t="shared" si="0"/>
        <v>30</v>
      </c>
      <c r="H36" s="391"/>
      <c r="I36" s="391">
        <v>30</v>
      </c>
    </row>
    <row r="37" spans="1:9">
      <c r="A37" s="391">
        <v>34</v>
      </c>
      <c r="B37" s="391" t="s">
        <v>1219</v>
      </c>
      <c r="C37" s="391" t="s">
        <v>1123</v>
      </c>
      <c r="D37" s="391" t="s">
        <v>213</v>
      </c>
      <c r="E37" s="391" t="s">
        <v>1220</v>
      </c>
      <c r="F37" s="391" t="s">
        <v>1221</v>
      </c>
      <c r="G37" s="391">
        <f t="shared" si="0"/>
        <v>30</v>
      </c>
      <c r="H37" s="391">
        <v>0</v>
      </c>
      <c r="I37" s="391">
        <v>30</v>
      </c>
    </row>
    <row r="38" spans="1:9">
      <c r="A38" s="391">
        <v>35</v>
      </c>
      <c r="B38" s="391" t="s">
        <v>1222</v>
      </c>
      <c r="C38" s="391" t="s">
        <v>1123</v>
      </c>
      <c r="D38" s="391" t="s">
        <v>213</v>
      </c>
      <c r="E38" s="391" t="s">
        <v>1223</v>
      </c>
      <c r="F38" s="391" t="s">
        <v>1224</v>
      </c>
      <c r="G38" s="391">
        <f t="shared" si="0"/>
        <v>30</v>
      </c>
      <c r="H38" s="391"/>
      <c r="I38" s="391">
        <v>30</v>
      </c>
    </row>
    <row r="39" spans="1:9">
      <c r="A39" s="391">
        <v>36</v>
      </c>
      <c r="B39" s="391" t="s">
        <v>1225</v>
      </c>
      <c r="C39" s="391" t="s">
        <v>1123</v>
      </c>
      <c r="D39" s="391" t="s">
        <v>213</v>
      </c>
      <c r="E39" s="391" t="s">
        <v>1226</v>
      </c>
      <c r="F39" s="391" t="s">
        <v>1227</v>
      </c>
      <c r="G39" s="391">
        <f t="shared" si="0"/>
        <v>30</v>
      </c>
      <c r="H39" s="391"/>
      <c r="I39" s="391">
        <v>30</v>
      </c>
    </row>
    <row r="40" spans="1:9">
      <c r="A40" s="391">
        <v>37</v>
      </c>
      <c r="B40" s="391" t="s">
        <v>1228</v>
      </c>
      <c r="C40" s="391" t="s">
        <v>1123</v>
      </c>
      <c r="D40" s="391" t="s">
        <v>213</v>
      </c>
      <c r="E40" s="391" t="s">
        <v>1229</v>
      </c>
      <c r="F40" s="391" t="s">
        <v>1230</v>
      </c>
      <c r="G40" s="391">
        <f t="shared" si="0"/>
        <v>30</v>
      </c>
      <c r="H40" s="391"/>
      <c r="I40" s="391">
        <v>30</v>
      </c>
    </row>
    <row r="41" spans="1:9">
      <c r="A41" s="391">
        <v>38</v>
      </c>
      <c r="B41" s="391" t="s">
        <v>1231</v>
      </c>
      <c r="C41" s="391" t="s">
        <v>1123</v>
      </c>
      <c r="D41" s="391" t="s">
        <v>213</v>
      </c>
      <c r="E41" s="391" t="s">
        <v>1232</v>
      </c>
      <c r="F41" s="391" t="s">
        <v>1233</v>
      </c>
      <c r="G41" s="391">
        <f t="shared" si="0"/>
        <v>30</v>
      </c>
      <c r="H41" s="391"/>
      <c r="I41" s="391">
        <v>30</v>
      </c>
    </row>
    <row r="42" spans="1:9">
      <c r="A42" s="391">
        <v>39</v>
      </c>
      <c r="B42" s="391" t="s">
        <v>1234</v>
      </c>
      <c r="C42" s="391" t="s">
        <v>1123</v>
      </c>
      <c r="D42" s="391" t="s">
        <v>213</v>
      </c>
      <c r="E42" s="391" t="s">
        <v>1235</v>
      </c>
      <c r="F42" s="391" t="s">
        <v>1236</v>
      </c>
      <c r="G42" s="391">
        <f t="shared" si="0"/>
        <v>30</v>
      </c>
      <c r="H42" s="391">
        <v>6</v>
      </c>
      <c r="I42" s="391">
        <v>24</v>
      </c>
    </row>
    <row r="43" spans="1:9">
      <c r="A43" s="391">
        <v>40</v>
      </c>
      <c r="B43" s="391" t="s">
        <v>1237</v>
      </c>
      <c r="C43" s="391" t="s">
        <v>1123</v>
      </c>
      <c r="D43" s="391" t="s">
        <v>213</v>
      </c>
      <c r="E43" s="391" t="s">
        <v>1238</v>
      </c>
      <c r="F43" s="391" t="s">
        <v>1239</v>
      </c>
      <c r="G43" s="391">
        <f t="shared" si="0"/>
        <v>30</v>
      </c>
      <c r="H43" s="391"/>
      <c r="I43" s="391">
        <v>30</v>
      </c>
    </row>
    <row r="44" spans="1:9">
      <c r="A44" s="391">
        <v>41</v>
      </c>
      <c r="B44" s="391" t="s">
        <v>1240</v>
      </c>
      <c r="C44" s="391" t="s">
        <v>1123</v>
      </c>
      <c r="D44" s="391" t="s">
        <v>213</v>
      </c>
      <c r="E44" s="391" t="s">
        <v>1241</v>
      </c>
      <c r="F44" s="391" t="s">
        <v>1242</v>
      </c>
      <c r="G44" s="391">
        <f t="shared" si="0"/>
        <v>30</v>
      </c>
      <c r="H44" s="391">
        <v>0</v>
      </c>
      <c r="I44" s="391">
        <v>30</v>
      </c>
    </row>
    <row r="45" spans="1:9">
      <c r="A45" s="391">
        <v>42</v>
      </c>
      <c r="B45" s="391" t="s">
        <v>1243</v>
      </c>
      <c r="C45" s="391" t="s">
        <v>1123</v>
      </c>
      <c r="D45" s="391" t="s">
        <v>213</v>
      </c>
      <c r="E45" s="391" t="s">
        <v>1244</v>
      </c>
      <c r="F45" s="391" t="s">
        <v>1245</v>
      </c>
      <c r="G45" s="391">
        <f t="shared" si="0"/>
        <v>30</v>
      </c>
      <c r="H45" s="391"/>
      <c r="I45" s="391">
        <v>30</v>
      </c>
    </row>
    <row r="46" spans="1:9">
      <c r="A46" s="391">
        <v>43</v>
      </c>
      <c r="B46" s="391" t="s">
        <v>1246</v>
      </c>
      <c r="C46" s="391" t="s">
        <v>1123</v>
      </c>
      <c r="D46" s="391" t="s">
        <v>213</v>
      </c>
      <c r="E46" s="391" t="s">
        <v>1247</v>
      </c>
      <c r="F46" s="391" t="s">
        <v>1248</v>
      </c>
      <c r="G46" s="391">
        <f t="shared" si="0"/>
        <v>30</v>
      </c>
      <c r="H46" s="391"/>
      <c r="I46" s="391">
        <v>30</v>
      </c>
    </row>
    <row r="47" spans="1:9">
      <c r="A47" s="391">
        <v>44</v>
      </c>
      <c r="B47" s="391" t="s">
        <v>1249</v>
      </c>
      <c r="C47" s="391" t="s">
        <v>1123</v>
      </c>
      <c r="D47" s="391" t="s">
        <v>213</v>
      </c>
      <c r="E47" s="391" t="s">
        <v>1250</v>
      </c>
      <c r="F47" s="391" t="s">
        <v>1251</v>
      </c>
      <c r="G47" s="391">
        <f t="shared" si="0"/>
        <v>30</v>
      </c>
      <c r="H47" s="391"/>
      <c r="I47" s="391">
        <v>30</v>
      </c>
    </row>
    <row r="48" spans="1:9">
      <c r="A48" s="391">
        <v>45</v>
      </c>
      <c r="B48" s="391" t="s">
        <v>1252</v>
      </c>
      <c r="C48" s="391" t="s">
        <v>1123</v>
      </c>
      <c r="D48" s="391" t="s">
        <v>213</v>
      </c>
      <c r="E48" s="391" t="s">
        <v>1253</v>
      </c>
      <c r="F48" s="391" t="s">
        <v>1254</v>
      </c>
      <c r="G48" s="391">
        <f t="shared" si="0"/>
        <v>30</v>
      </c>
      <c r="H48" s="391"/>
      <c r="I48" s="391">
        <v>30</v>
      </c>
    </row>
    <row r="49" spans="1:9">
      <c r="A49" s="391">
        <v>46</v>
      </c>
      <c r="B49" s="391" t="s">
        <v>1255</v>
      </c>
      <c r="C49" s="391" t="s">
        <v>1123</v>
      </c>
      <c r="D49" s="391" t="s">
        <v>213</v>
      </c>
      <c r="E49" s="391" t="s">
        <v>1256</v>
      </c>
      <c r="F49" s="391" t="s">
        <v>1257</v>
      </c>
      <c r="G49" s="391">
        <f t="shared" si="0"/>
        <v>30</v>
      </c>
      <c r="H49" s="391">
        <v>2</v>
      </c>
      <c r="I49" s="391">
        <v>28</v>
      </c>
    </row>
    <row r="50" spans="1:9">
      <c r="A50" s="391">
        <v>47</v>
      </c>
      <c r="B50" s="391" t="s">
        <v>1258</v>
      </c>
      <c r="C50" s="391" t="s">
        <v>1123</v>
      </c>
      <c r="D50" s="391" t="s">
        <v>213</v>
      </c>
      <c r="E50" s="391" t="s">
        <v>1259</v>
      </c>
      <c r="F50" s="391" t="s">
        <v>1260</v>
      </c>
      <c r="G50" s="391">
        <f t="shared" si="0"/>
        <v>30</v>
      </c>
      <c r="H50" s="391">
        <v>11</v>
      </c>
      <c r="I50" s="391">
        <v>19</v>
      </c>
    </row>
    <row r="51" spans="1:9">
      <c r="A51" s="391">
        <v>48</v>
      </c>
      <c r="B51" s="391" t="s">
        <v>1261</v>
      </c>
      <c r="C51" s="391" t="s">
        <v>1123</v>
      </c>
      <c r="D51" s="391" t="s">
        <v>213</v>
      </c>
      <c r="E51" s="391" t="s">
        <v>1262</v>
      </c>
      <c r="F51" s="391">
        <f>-2677-7784</f>
        <v>-10461</v>
      </c>
      <c r="G51" s="391">
        <f t="shared" si="0"/>
        <v>30</v>
      </c>
      <c r="H51" s="391"/>
      <c r="I51" s="391">
        <v>30</v>
      </c>
    </row>
    <row r="52" spans="1:9">
      <c r="A52" s="391">
        <v>49</v>
      </c>
      <c r="B52" s="391" t="s">
        <v>1263</v>
      </c>
      <c r="C52" s="391" t="s">
        <v>1123</v>
      </c>
      <c r="D52" s="391" t="s">
        <v>213</v>
      </c>
      <c r="E52" s="391" t="s">
        <v>1264</v>
      </c>
      <c r="F52" s="391" t="s">
        <v>1265</v>
      </c>
      <c r="G52" s="391">
        <f t="shared" si="0"/>
        <v>30</v>
      </c>
      <c r="H52" s="391">
        <v>10</v>
      </c>
      <c r="I52" s="391">
        <v>20</v>
      </c>
    </row>
    <row r="53" spans="1:9">
      <c r="A53" s="391">
        <v>50</v>
      </c>
      <c r="B53" s="391" t="s">
        <v>1266</v>
      </c>
      <c r="C53" s="391" t="s">
        <v>1123</v>
      </c>
      <c r="D53" s="391" t="s">
        <v>213</v>
      </c>
      <c r="E53" s="391" t="s">
        <v>1267</v>
      </c>
      <c r="F53" s="391" t="s">
        <v>1268</v>
      </c>
      <c r="G53" s="391">
        <f t="shared" si="0"/>
        <v>30</v>
      </c>
      <c r="H53" s="391">
        <v>0</v>
      </c>
      <c r="I53" s="391">
        <v>30</v>
      </c>
    </row>
    <row r="54" spans="1:9">
      <c r="A54" s="391">
        <v>51</v>
      </c>
      <c r="B54" s="391" t="s">
        <v>1269</v>
      </c>
      <c r="C54" s="391" t="s">
        <v>1123</v>
      </c>
      <c r="D54" s="391" t="s">
        <v>213</v>
      </c>
      <c r="E54" s="391" t="s">
        <v>1270</v>
      </c>
      <c r="F54" s="391" t="s">
        <v>1271</v>
      </c>
      <c r="G54" s="391">
        <f t="shared" si="0"/>
        <v>30</v>
      </c>
      <c r="H54" s="391">
        <v>1</v>
      </c>
      <c r="I54" s="391">
        <v>29</v>
      </c>
    </row>
    <row r="55" spans="1:9">
      <c r="A55" s="391">
        <v>52</v>
      </c>
      <c r="B55" s="391" t="s">
        <v>1272</v>
      </c>
      <c r="C55" s="391" t="s">
        <v>1123</v>
      </c>
      <c r="D55" s="391" t="s">
        <v>213</v>
      </c>
      <c r="E55" s="391" t="s">
        <v>1273</v>
      </c>
      <c r="F55" s="391" t="s">
        <v>1274</v>
      </c>
      <c r="G55" s="391">
        <f t="shared" si="0"/>
        <v>30</v>
      </c>
      <c r="H55" s="391"/>
      <c r="I55" s="391">
        <v>30</v>
      </c>
    </row>
    <row r="56" spans="1:9">
      <c r="A56" s="391">
        <v>53</v>
      </c>
      <c r="B56" s="391" t="s">
        <v>1275</v>
      </c>
      <c r="C56" s="391" t="s">
        <v>1123</v>
      </c>
      <c r="D56" s="391" t="s">
        <v>213</v>
      </c>
      <c r="E56" s="391" t="s">
        <v>1276</v>
      </c>
      <c r="F56" s="391" t="s">
        <v>1277</v>
      </c>
      <c r="G56" s="391">
        <f t="shared" si="0"/>
        <v>30</v>
      </c>
      <c r="H56" s="391">
        <v>0</v>
      </c>
      <c r="I56" s="391">
        <v>30</v>
      </c>
    </row>
    <row r="57" spans="1:9">
      <c r="A57" s="391">
        <v>54</v>
      </c>
      <c r="B57" s="391" t="s">
        <v>1278</v>
      </c>
      <c r="C57" s="391" t="s">
        <v>1123</v>
      </c>
      <c r="D57" s="391" t="s">
        <v>213</v>
      </c>
      <c r="E57" s="391" t="s">
        <v>1279</v>
      </c>
      <c r="F57" s="391" t="s">
        <v>1280</v>
      </c>
      <c r="G57" s="391">
        <f t="shared" si="0"/>
        <v>30</v>
      </c>
      <c r="H57" s="391">
        <v>11</v>
      </c>
      <c r="I57" s="391">
        <v>19</v>
      </c>
    </row>
    <row r="58" spans="1:9">
      <c r="A58" s="391">
        <v>55</v>
      </c>
      <c r="B58" s="391" t="s">
        <v>1281</v>
      </c>
      <c r="C58" s="391" t="s">
        <v>1123</v>
      </c>
      <c r="D58" s="391" t="s">
        <v>213</v>
      </c>
      <c r="E58" s="391" t="s">
        <v>1282</v>
      </c>
      <c r="F58" s="391" t="s">
        <v>1283</v>
      </c>
      <c r="G58" s="391">
        <f t="shared" si="0"/>
        <v>30</v>
      </c>
      <c r="H58" s="391"/>
      <c r="I58" s="391">
        <v>30</v>
      </c>
    </row>
    <row r="59" spans="1:9">
      <c r="A59" s="391">
        <v>56</v>
      </c>
      <c r="B59" s="391" t="s">
        <v>1284</v>
      </c>
      <c r="C59" s="391" t="s">
        <v>1123</v>
      </c>
      <c r="D59" s="391" t="s">
        <v>213</v>
      </c>
      <c r="E59" s="391" t="s">
        <v>1285</v>
      </c>
      <c r="F59" s="391" t="s">
        <v>1286</v>
      </c>
      <c r="G59" s="391">
        <f t="shared" si="0"/>
        <v>30</v>
      </c>
      <c r="H59" s="391">
        <v>10</v>
      </c>
      <c r="I59" s="391">
        <v>20</v>
      </c>
    </row>
    <row r="60" spans="1:9">
      <c r="A60" s="391">
        <v>57</v>
      </c>
      <c r="B60" s="391" t="s">
        <v>1287</v>
      </c>
      <c r="C60" s="391" t="s">
        <v>1123</v>
      </c>
      <c r="D60" s="391" t="s">
        <v>213</v>
      </c>
      <c r="E60" s="391" t="s">
        <v>1288</v>
      </c>
      <c r="F60" s="391" t="s">
        <v>1289</v>
      </c>
      <c r="G60" s="391">
        <f t="shared" si="0"/>
        <v>30</v>
      </c>
      <c r="H60" s="391">
        <v>10</v>
      </c>
      <c r="I60" s="391">
        <v>20</v>
      </c>
    </row>
    <row r="61" spans="1:9">
      <c r="A61" s="391">
        <v>58</v>
      </c>
      <c r="B61" s="391" t="s">
        <v>1290</v>
      </c>
      <c r="C61" s="391" t="s">
        <v>1123</v>
      </c>
      <c r="D61" s="391" t="s">
        <v>213</v>
      </c>
      <c r="E61" s="391" t="s">
        <v>1291</v>
      </c>
      <c r="F61" s="391" t="s">
        <v>1292</v>
      </c>
      <c r="G61" s="391">
        <f t="shared" si="0"/>
        <v>30</v>
      </c>
      <c r="H61" s="391">
        <v>15</v>
      </c>
      <c r="I61" s="391">
        <v>15</v>
      </c>
    </row>
    <row r="62" spans="1:9">
      <c r="A62" s="391">
        <v>59</v>
      </c>
      <c r="B62" s="391" t="s">
        <v>1293</v>
      </c>
      <c r="C62" s="391" t="s">
        <v>1123</v>
      </c>
      <c r="D62" s="391" t="s">
        <v>213</v>
      </c>
      <c r="E62" s="391" t="s">
        <v>1294</v>
      </c>
      <c r="F62" s="391" t="s">
        <v>1295</v>
      </c>
      <c r="G62" s="391">
        <f t="shared" si="0"/>
        <v>30</v>
      </c>
      <c r="H62" s="391">
        <v>16</v>
      </c>
      <c r="I62" s="391">
        <v>14</v>
      </c>
    </row>
    <row r="63" spans="1:9">
      <c r="A63" s="391">
        <v>60</v>
      </c>
      <c r="B63" s="391" t="s">
        <v>1296</v>
      </c>
      <c r="C63" s="391" t="s">
        <v>1123</v>
      </c>
      <c r="D63" s="391" t="s">
        <v>213</v>
      </c>
      <c r="E63" s="391" t="s">
        <v>1297</v>
      </c>
      <c r="F63" s="391" t="s">
        <v>1298</v>
      </c>
      <c r="G63" s="391">
        <f t="shared" si="0"/>
        <v>30</v>
      </c>
      <c r="H63" s="391">
        <v>13</v>
      </c>
      <c r="I63" s="391">
        <v>17</v>
      </c>
    </row>
    <row r="64" spans="1:9">
      <c r="A64" s="391">
        <v>61</v>
      </c>
      <c r="B64" s="391" t="s">
        <v>1299</v>
      </c>
      <c r="C64" s="391" t="s">
        <v>1123</v>
      </c>
      <c r="D64" s="391" t="s">
        <v>213</v>
      </c>
      <c r="E64" s="391" t="s">
        <v>1300</v>
      </c>
      <c r="F64" s="391" t="s">
        <v>1301</v>
      </c>
      <c r="G64" s="391">
        <f t="shared" si="0"/>
        <v>30</v>
      </c>
      <c r="H64" s="391">
        <v>13</v>
      </c>
      <c r="I64" s="391">
        <v>17</v>
      </c>
    </row>
    <row r="65" spans="1:9" ht="24">
      <c r="A65" s="391">
        <v>62</v>
      </c>
      <c r="B65" s="391" t="s">
        <v>1302</v>
      </c>
      <c r="C65" s="391" t="s">
        <v>1123</v>
      </c>
      <c r="D65" s="391" t="s">
        <v>213</v>
      </c>
      <c r="E65" s="391" t="s">
        <v>1303</v>
      </c>
      <c r="F65" s="391" t="s">
        <v>1304</v>
      </c>
      <c r="G65" s="391">
        <f t="shared" si="0"/>
        <v>30</v>
      </c>
      <c r="H65" s="391"/>
      <c r="I65" s="391">
        <v>30</v>
      </c>
    </row>
    <row r="66" spans="1:9">
      <c r="A66" s="391">
        <v>63</v>
      </c>
      <c r="B66" s="391" t="s">
        <v>1305</v>
      </c>
      <c r="C66" s="391" t="s">
        <v>1123</v>
      </c>
      <c r="D66" s="391" t="s">
        <v>213</v>
      </c>
      <c r="E66" s="391" t="s">
        <v>1306</v>
      </c>
      <c r="F66" s="391" t="s">
        <v>1307</v>
      </c>
      <c r="G66" s="391">
        <f t="shared" si="0"/>
        <v>30</v>
      </c>
      <c r="H66" s="391"/>
      <c r="I66" s="391">
        <v>30</v>
      </c>
    </row>
    <row r="67" spans="1:9">
      <c r="A67" s="391">
        <v>64</v>
      </c>
      <c r="B67" s="391" t="s">
        <v>1308</v>
      </c>
      <c r="C67" s="391" t="s">
        <v>1123</v>
      </c>
      <c r="D67" s="391" t="s">
        <v>213</v>
      </c>
      <c r="E67" s="391" t="s">
        <v>1309</v>
      </c>
      <c r="F67" s="391" t="s">
        <v>1310</v>
      </c>
      <c r="G67" s="391">
        <f t="shared" si="0"/>
        <v>30</v>
      </c>
      <c r="H67" s="391"/>
      <c r="I67" s="391">
        <v>30</v>
      </c>
    </row>
    <row r="68" spans="1:9">
      <c r="A68" s="391">
        <v>65</v>
      </c>
      <c r="B68" s="391" t="s">
        <v>1311</v>
      </c>
      <c r="C68" s="391" t="s">
        <v>1123</v>
      </c>
      <c r="D68" s="391" t="s">
        <v>213</v>
      </c>
      <c r="E68" s="391" t="s">
        <v>1312</v>
      </c>
      <c r="F68" s="391" t="s">
        <v>1313</v>
      </c>
      <c r="G68" s="391">
        <f t="shared" ref="G68:G131" si="1">SUM(H68:I68)</f>
        <v>30</v>
      </c>
      <c r="H68" s="391">
        <v>15</v>
      </c>
      <c r="I68" s="391">
        <v>15</v>
      </c>
    </row>
    <row r="69" spans="1:9">
      <c r="A69" s="391">
        <v>66</v>
      </c>
      <c r="B69" s="391" t="s">
        <v>1314</v>
      </c>
      <c r="C69" s="391" t="s">
        <v>1123</v>
      </c>
      <c r="D69" s="391" t="s">
        <v>213</v>
      </c>
      <c r="E69" s="391" t="s">
        <v>1315</v>
      </c>
      <c r="F69" s="391" t="s">
        <v>1316</v>
      </c>
      <c r="G69" s="391">
        <f t="shared" si="1"/>
        <v>30</v>
      </c>
      <c r="H69" s="391">
        <v>15</v>
      </c>
      <c r="I69" s="391">
        <v>15</v>
      </c>
    </row>
    <row r="70" spans="1:9">
      <c r="A70" s="391">
        <v>67</v>
      </c>
      <c r="B70" s="391" t="s">
        <v>1317</v>
      </c>
      <c r="C70" s="391" t="s">
        <v>1123</v>
      </c>
      <c r="D70" s="391" t="s">
        <v>213</v>
      </c>
      <c r="E70" s="391" t="s">
        <v>1318</v>
      </c>
      <c r="F70" s="391" t="s">
        <v>1319</v>
      </c>
      <c r="G70" s="391">
        <f t="shared" si="1"/>
        <v>30</v>
      </c>
      <c r="H70" s="391">
        <v>7</v>
      </c>
      <c r="I70" s="391">
        <v>23</v>
      </c>
    </row>
    <row r="71" spans="1:9">
      <c r="A71" s="391">
        <v>68</v>
      </c>
      <c r="B71" s="391" t="s">
        <v>1320</v>
      </c>
      <c r="C71" s="391" t="s">
        <v>1123</v>
      </c>
      <c r="D71" s="391" t="s">
        <v>213</v>
      </c>
      <c r="E71" s="391" t="s">
        <v>1321</v>
      </c>
      <c r="F71" s="391" t="s">
        <v>1322</v>
      </c>
      <c r="G71" s="391">
        <f t="shared" si="1"/>
        <v>30</v>
      </c>
      <c r="H71" s="391"/>
      <c r="I71" s="391">
        <v>30</v>
      </c>
    </row>
    <row r="72" spans="1:9">
      <c r="A72" s="391">
        <v>69</v>
      </c>
      <c r="B72" s="391" t="s">
        <v>1323</v>
      </c>
      <c r="C72" s="391" t="s">
        <v>1123</v>
      </c>
      <c r="D72" s="391" t="s">
        <v>213</v>
      </c>
      <c r="E72" s="391" t="s">
        <v>1324</v>
      </c>
      <c r="F72" s="391" t="s">
        <v>1325</v>
      </c>
      <c r="G72" s="391">
        <f t="shared" si="1"/>
        <v>30</v>
      </c>
      <c r="H72" s="391"/>
      <c r="I72" s="391">
        <v>30</v>
      </c>
    </row>
    <row r="73" spans="1:9">
      <c r="A73" s="391">
        <v>70</v>
      </c>
      <c r="B73" s="391" t="s">
        <v>1326</v>
      </c>
      <c r="C73" s="391" t="s">
        <v>1123</v>
      </c>
      <c r="D73" s="391" t="s">
        <v>1327</v>
      </c>
      <c r="E73" s="391" t="s">
        <v>1328</v>
      </c>
      <c r="F73" s="391" t="s">
        <v>1329</v>
      </c>
      <c r="G73" s="391">
        <f t="shared" si="1"/>
        <v>30</v>
      </c>
      <c r="H73" s="391"/>
      <c r="I73" s="391">
        <v>30</v>
      </c>
    </row>
    <row r="74" spans="1:9">
      <c r="A74" s="391">
        <v>71</v>
      </c>
      <c r="B74" s="391" t="s">
        <v>1330</v>
      </c>
      <c r="C74" s="391" t="s">
        <v>1123</v>
      </c>
      <c r="D74" s="391" t="s">
        <v>1327</v>
      </c>
      <c r="E74" s="391" t="s">
        <v>1331</v>
      </c>
      <c r="F74" s="391" t="s">
        <v>1332</v>
      </c>
      <c r="G74" s="391">
        <f t="shared" si="1"/>
        <v>30</v>
      </c>
      <c r="H74" s="391"/>
      <c r="I74" s="391">
        <v>30</v>
      </c>
    </row>
    <row r="75" spans="1:9">
      <c r="A75" s="391">
        <v>72</v>
      </c>
      <c r="B75" s="391" t="s">
        <v>1333</v>
      </c>
      <c r="C75" s="391" t="s">
        <v>1123</v>
      </c>
      <c r="D75" s="391" t="s">
        <v>1327</v>
      </c>
      <c r="E75" s="391" t="s">
        <v>1334</v>
      </c>
      <c r="F75" s="391" t="s">
        <v>1335</v>
      </c>
      <c r="G75" s="391">
        <f t="shared" si="1"/>
        <v>30</v>
      </c>
      <c r="H75" s="391">
        <v>2</v>
      </c>
      <c r="I75" s="391">
        <v>28</v>
      </c>
    </row>
    <row r="76" spans="1:9">
      <c r="A76" s="391">
        <v>73</v>
      </c>
      <c r="B76" s="391" t="s">
        <v>1336</v>
      </c>
      <c r="C76" s="391" t="s">
        <v>1123</v>
      </c>
      <c r="D76" s="391" t="s">
        <v>1327</v>
      </c>
      <c r="E76" s="391" t="s">
        <v>1337</v>
      </c>
      <c r="F76" s="391" t="s">
        <v>1338</v>
      </c>
      <c r="G76" s="391">
        <f t="shared" si="1"/>
        <v>30</v>
      </c>
      <c r="H76" s="391">
        <v>15</v>
      </c>
      <c r="I76" s="391">
        <v>15</v>
      </c>
    </row>
    <row r="77" spans="1:9">
      <c r="A77" s="391">
        <v>74</v>
      </c>
      <c r="B77" s="391" t="s">
        <v>1339</v>
      </c>
      <c r="C77" s="391" t="s">
        <v>1123</v>
      </c>
      <c r="D77" s="391" t="s">
        <v>213</v>
      </c>
      <c r="E77" s="391" t="s">
        <v>1340</v>
      </c>
      <c r="F77" s="391" t="s">
        <v>1341</v>
      </c>
      <c r="G77" s="391">
        <f t="shared" si="1"/>
        <v>31</v>
      </c>
      <c r="H77" s="391">
        <v>31</v>
      </c>
      <c r="I77" s="391"/>
    </row>
    <row r="78" spans="1:9">
      <c r="A78" s="391">
        <v>75</v>
      </c>
      <c r="B78" s="391" t="s">
        <v>1342</v>
      </c>
      <c r="C78" s="391" t="s">
        <v>1123</v>
      </c>
      <c r="D78" s="391" t="s">
        <v>213</v>
      </c>
      <c r="E78" s="391" t="s">
        <v>1343</v>
      </c>
      <c r="F78" s="391" t="s">
        <v>1344</v>
      </c>
      <c r="G78" s="391">
        <f t="shared" si="1"/>
        <v>31</v>
      </c>
      <c r="H78" s="391">
        <v>10</v>
      </c>
      <c r="I78" s="391">
        <v>21</v>
      </c>
    </row>
    <row r="79" spans="1:9">
      <c r="A79" s="391">
        <v>76</v>
      </c>
      <c r="B79" s="391" t="s">
        <v>1345</v>
      </c>
      <c r="C79" s="391" t="s">
        <v>1123</v>
      </c>
      <c r="D79" s="391" t="s">
        <v>213</v>
      </c>
      <c r="E79" s="391" t="s">
        <v>1346</v>
      </c>
      <c r="F79" s="391" t="s">
        <v>1347</v>
      </c>
      <c r="G79" s="391">
        <f t="shared" si="1"/>
        <v>31</v>
      </c>
      <c r="H79" s="391">
        <v>21</v>
      </c>
      <c r="I79" s="391">
        <v>10</v>
      </c>
    </row>
    <row r="80" spans="1:9">
      <c r="A80" s="391">
        <v>77</v>
      </c>
      <c r="B80" s="391" t="s">
        <v>1348</v>
      </c>
      <c r="C80" s="391" t="s">
        <v>1123</v>
      </c>
      <c r="D80" s="391" t="s">
        <v>213</v>
      </c>
      <c r="E80" s="391" t="s">
        <v>1349</v>
      </c>
      <c r="F80" s="391" t="s">
        <v>1350</v>
      </c>
      <c r="G80" s="391">
        <f t="shared" si="1"/>
        <v>31</v>
      </c>
      <c r="H80" s="391">
        <v>5</v>
      </c>
      <c r="I80" s="391">
        <v>26</v>
      </c>
    </row>
    <row r="81" spans="1:9">
      <c r="A81" s="391">
        <v>78</v>
      </c>
      <c r="B81" s="391" t="s">
        <v>1351</v>
      </c>
      <c r="C81" s="391" t="s">
        <v>1123</v>
      </c>
      <c r="D81" s="391" t="s">
        <v>213</v>
      </c>
      <c r="E81" s="391" t="s">
        <v>1352</v>
      </c>
      <c r="F81" s="391">
        <f>-2238-3902</f>
        <v>-6140</v>
      </c>
      <c r="G81" s="391">
        <f t="shared" si="1"/>
        <v>31</v>
      </c>
      <c r="H81" s="391"/>
      <c r="I81" s="391">
        <v>31</v>
      </c>
    </row>
    <row r="82" spans="1:9">
      <c r="A82" s="391">
        <v>79</v>
      </c>
      <c r="B82" s="391" t="s">
        <v>1353</v>
      </c>
      <c r="C82" s="391" t="s">
        <v>1123</v>
      </c>
      <c r="D82" s="391" t="s">
        <v>213</v>
      </c>
      <c r="E82" s="391" t="s">
        <v>1354</v>
      </c>
      <c r="F82" s="391" t="s">
        <v>1355</v>
      </c>
      <c r="G82" s="391">
        <f t="shared" si="1"/>
        <v>31</v>
      </c>
      <c r="H82" s="391">
        <v>0</v>
      </c>
      <c r="I82" s="391">
        <v>31</v>
      </c>
    </row>
    <row r="83" spans="1:9">
      <c r="A83" s="391">
        <v>80</v>
      </c>
      <c r="B83" s="391" t="s">
        <v>1356</v>
      </c>
      <c r="C83" s="391" t="s">
        <v>1123</v>
      </c>
      <c r="D83" s="391" t="s">
        <v>213</v>
      </c>
      <c r="E83" s="391" t="s">
        <v>1357</v>
      </c>
      <c r="F83" s="391" t="s">
        <v>1358</v>
      </c>
      <c r="G83" s="391">
        <f t="shared" si="1"/>
        <v>31</v>
      </c>
      <c r="H83" s="391"/>
      <c r="I83" s="391">
        <v>31</v>
      </c>
    </row>
    <row r="84" spans="1:9">
      <c r="A84" s="391">
        <v>81</v>
      </c>
      <c r="B84" s="391" t="s">
        <v>1359</v>
      </c>
      <c r="C84" s="391" t="s">
        <v>1123</v>
      </c>
      <c r="D84" s="391" t="s">
        <v>213</v>
      </c>
      <c r="E84" s="391" t="s">
        <v>1360</v>
      </c>
      <c r="F84" s="391" t="s">
        <v>1361</v>
      </c>
      <c r="G84" s="391">
        <f t="shared" si="1"/>
        <v>31</v>
      </c>
      <c r="H84" s="391">
        <v>3</v>
      </c>
      <c r="I84" s="391">
        <v>28</v>
      </c>
    </row>
    <row r="85" spans="1:9">
      <c r="A85" s="391">
        <v>82</v>
      </c>
      <c r="B85" s="391" t="s">
        <v>1362</v>
      </c>
      <c r="C85" s="391" t="s">
        <v>1123</v>
      </c>
      <c r="D85" s="391" t="s">
        <v>213</v>
      </c>
      <c r="E85" s="391" t="s">
        <v>1363</v>
      </c>
      <c r="F85" s="391" t="s">
        <v>1364</v>
      </c>
      <c r="G85" s="391">
        <f t="shared" si="1"/>
        <v>31</v>
      </c>
      <c r="H85" s="391">
        <v>0</v>
      </c>
      <c r="I85" s="391">
        <v>31</v>
      </c>
    </row>
    <row r="86" spans="1:9">
      <c r="A86" s="391">
        <v>83</v>
      </c>
      <c r="B86" s="391" t="s">
        <v>1365</v>
      </c>
      <c r="C86" s="391" t="s">
        <v>1123</v>
      </c>
      <c r="D86" s="391" t="s">
        <v>213</v>
      </c>
      <c r="E86" s="391" t="s">
        <v>1366</v>
      </c>
      <c r="F86" s="391" t="s">
        <v>1367</v>
      </c>
      <c r="G86" s="391">
        <f t="shared" si="1"/>
        <v>31</v>
      </c>
      <c r="H86" s="391">
        <v>8</v>
      </c>
      <c r="I86" s="391">
        <v>23</v>
      </c>
    </row>
    <row r="87" spans="1:9">
      <c r="A87" s="391">
        <v>84</v>
      </c>
      <c r="B87" s="391" t="s">
        <v>1368</v>
      </c>
      <c r="C87" s="391" t="s">
        <v>1123</v>
      </c>
      <c r="D87" s="391" t="s">
        <v>213</v>
      </c>
      <c r="E87" s="391" t="s">
        <v>1369</v>
      </c>
      <c r="F87" s="391" t="s">
        <v>1370</v>
      </c>
      <c r="G87" s="391">
        <f t="shared" si="1"/>
        <v>31</v>
      </c>
      <c r="H87" s="391">
        <v>7</v>
      </c>
      <c r="I87" s="391">
        <v>24</v>
      </c>
    </row>
    <row r="88" spans="1:9">
      <c r="A88" s="391">
        <v>85</v>
      </c>
      <c r="B88" s="391" t="s">
        <v>1371</v>
      </c>
      <c r="C88" s="391" t="s">
        <v>1123</v>
      </c>
      <c r="D88" s="391" t="s">
        <v>213</v>
      </c>
      <c r="E88" s="391" t="s">
        <v>1372</v>
      </c>
      <c r="F88" s="391" t="s">
        <v>1373</v>
      </c>
      <c r="G88" s="391">
        <f t="shared" si="1"/>
        <v>31</v>
      </c>
      <c r="H88" s="391"/>
      <c r="I88" s="391">
        <v>31</v>
      </c>
    </row>
    <row r="89" spans="1:9">
      <c r="A89" s="391">
        <v>86</v>
      </c>
      <c r="B89" s="391" t="s">
        <v>1374</v>
      </c>
      <c r="C89" s="391" t="s">
        <v>1123</v>
      </c>
      <c r="D89" s="391" t="s">
        <v>213</v>
      </c>
      <c r="E89" s="391" t="s">
        <v>1375</v>
      </c>
      <c r="F89" s="391" t="s">
        <v>1376</v>
      </c>
      <c r="G89" s="391">
        <f t="shared" si="1"/>
        <v>31</v>
      </c>
      <c r="H89" s="391"/>
      <c r="I89" s="391">
        <v>31</v>
      </c>
    </row>
    <row r="90" spans="1:9">
      <c r="A90" s="391">
        <v>87</v>
      </c>
      <c r="B90" s="391" t="s">
        <v>1377</v>
      </c>
      <c r="C90" s="391" t="s">
        <v>1123</v>
      </c>
      <c r="D90" s="391" t="s">
        <v>213</v>
      </c>
      <c r="E90" s="391" t="s">
        <v>1378</v>
      </c>
      <c r="F90" s="391" t="s">
        <v>1379</v>
      </c>
      <c r="G90" s="391">
        <f t="shared" si="1"/>
        <v>31</v>
      </c>
      <c r="H90" s="391"/>
      <c r="I90" s="391">
        <v>31</v>
      </c>
    </row>
    <row r="91" spans="1:9">
      <c r="A91" s="391">
        <v>88</v>
      </c>
      <c r="B91" s="391" t="s">
        <v>1380</v>
      </c>
      <c r="C91" s="391" t="s">
        <v>1123</v>
      </c>
      <c r="D91" s="391" t="s">
        <v>213</v>
      </c>
      <c r="E91" s="391" t="s">
        <v>1381</v>
      </c>
      <c r="F91" s="391" t="s">
        <v>1382</v>
      </c>
      <c r="G91" s="391">
        <f t="shared" si="1"/>
        <v>31</v>
      </c>
      <c r="H91" s="391"/>
      <c r="I91" s="391">
        <v>31</v>
      </c>
    </row>
    <row r="92" spans="1:9">
      <c r="A92" s="391">
        <v>89</v>
      </c>
      <c r="B92" s="391" t="s">
        <v>1383</v>
      </c>
      <c r="C92" s="391" t="s">
        <v>1123</v>
      </c>
      <c r="D92" s="391" t="s">
        <v>213</v>
      </c>
      <c r="E92" s="391" t="s">
        <v>1384</v>
      </c>
      <c r="F92" s="391" t="s">
        <v>1385</v>
      </c>
      <c r="G92" s="391">
        <f t="shared" si="1"/>
        <v>31</v>
      </c>
      <c r="H92" s="391">
        <v>11</v>
      </c>
      <c r="I92" s="391">
        <v>20</v>
      </c>
    </row>
    <row r="93" spans="1:9">
      <c r="A93" s="391">
        <v>90</v>
      </c>
      <c r="B93" s="391" t="s">
        <v>1386</v>
      </c>
      <c r="C93" s="391" t="s">
        <v>1123</v>
      </c>
      <c r="D93" s="391" t="s">
        <v>213</v>
      </c>
      <c r="E93" s="391" t="s">
        <v>1387</v>
      </c>
      <c r="F93" s="391" t="s">
        <v>1388</v>
      </c>
      <c r="G93" s="391">
        <f t="shared" si="1"/>
        <v>31</v>
      </c>
      <c r="H93" s="391"/>
      <c r="I93" s="391">
        <v>31</v>
      </c>
    </row>
    <row r="94" spans="1:9">
      <c r="A94" s="391">
        <v>91</v>
      </c>
      <c r="B94" s="391" t="s">
        <v>1389</v>
      </c>
      <c r="C94" s="391" t="s">
        <v>1123</v>
      </c>
      <c r="D94" s="391" t="s">
        <v>213</v>
      </c>
      <c r="E94" s="391" t="s">
        <v>1390</v>
      </c>
      <c r="F94" s="391" t="s">
        <v>1391</v>
      </c>
      <c r="G94" s="391">
        <f t="shared" si="1"/>
        <v>31</v>
      </c>
      <c r="H94" s="391"/>
      <c r="I94" s="391">
        <v>31</v>
      </c>
    </row>
    <row r="95" spans="1:9">
      <c r="A95" s="391">
        <v>92</v>
      </c>
      <c r="B95" s="391" t="s">
        <v>1392</v>
      </c>
      <c r="C95" s="391" t="s">
        <v>1123</v>
      </c>
      <c r="D95" s="391" t="s">
        <v>213</v>
      </c>
      <c r="E95" s="391" t="s">
        <v>1393</v>
      </c>
      <c r="F95" s="391" t="s">
        <v>1394</v>
      </c>
      <c r="G95" s="391">
        <f t="shared" si="1"/>
        <v>31</v>
      </c>
      <c r="H95" s="391">
        <v>7</v>
      </c>
      <c r="I95" s="391">
        <v>24</v>
      </c>
    </row>
    <row r="96" spans="1:9">
      <c r="A96" s="391">
        <v>93</v>
      </c>
      <c r="B96" s="391" t="s">
        <v>1395</v>
      </c>
      <c r="C96" s="391" t="s">
        <v>1123</v>
      </c>
      <c r="D96" s="391" t="s">
        <v>213</v>
      </c>
      <c r="E96" s="391" t="s">
        <v>1396</v>
      </c>
      <c r="F96" s="391" t="s">
        <v>1397</v>
      </c>
      <c r="G96" s="391">
        <f t="shared" si="1"/>
        <v>31</v>
      </c>
      <c r="H96" s="391">
        <v>3</v>
      </c>
      <c r="I96" s="391">
        <v>28</v>
      </c>
    </row>
    <row r="97" spans="1:9">
      <c r="A97" s="391">
        <v>94</v>
      </c>
      <c r="B97" s="391" t="s">
        <v>1398</v>
      </c>
      <c r="C97" s="391" t="s">
        <v>1123</v>
      </c>
      <c r="D97" s="391" t="s">
        <v>213</v>
      </c>
      <c r="E97" s="391" t="s">
        <v>1399</v>
      </c>
      <c r="F97" s="391" t="s">
        <v>1400</v>
      </c>
      <c r="G97" s="391">
        <f t="shared" si="1"/>
        <v>31</v>
      </c>
      <c r="H97" s="391">
        <v>0</v>
      </c>
      <c r="I97" s="391">
        <v>31</v>
      </c>
    </row>
    <row r="98" spans="1:9">
      <c r="A98" s="391">
        <v>95</v>
      </c>
      <c r="B98" s="391" t="s">
        <v>1401</v>
      </c>
      <c r="C98" s="391" t="s">
        <v>1123</v>
      </c>
      <c r="D98" s="391" t="s">
        <v>213</v>
      </c>
      <c r="E98" s="391" t="s">
        <v>1402</v>
      </c>
      <c r="F98" s="391" t="s">
        <v>1403</v>
      </c>
      <c r="G98" s="391">
        <f t="shared" si="1"/>
        <v>31</v>
      </c>
      <c r="H98" s="391">
        <v>0</v>
      </c>
      <c r="I98" s="391">
        <v>31</v>
      </c>
    </row>
    <row r="99" spans="1:9">
      <c r="A99" s="391">
        <v>96</v>
      </c>
      <c r="B99" s="391" t="s">
        <v>1404</v>
      </c>
      <c r="C99" s="391" t="s">
        <v>1123</v>
      </c>
      <c r="D99" s="391" t="s">
        <v>213</v>
      </c>
      <c r="E99" s="391" t="s">
        <v>1405</v>
      </c>
      <c r="F99" s="391" t="s">
        <v>1406</v>
      </c>
      <c r="G99" s="391">
        <f t="shared" si="1"/>
        <v>31</v>
      </c>
      <c r="H99" s="391">
        <v>0</v>
      </c>
      <c r="I99" s="391">
        <v>31</v>
      </c>
    </row>
    <row r="100" spans="1:9">
      <c r="A100" s="391">
        <v>97</v>
      </c>
      <c r="B100" s="391" t="s">
        <v>1351</v>
      </c>
      <c r="C100" s="391" t="s">
        <v>1123</v>
      </c>
      <c r="D100" s="391" t="s">
        <v>213</v>
      </c>
      <c r="E100" s="391" t="s">
        <v>1407</v>
      </c>
      <c r="F100" s="391" t="s">
        <v>1408</v>
      </c>
      <c r="G100" s="391">
        <f t="shared" si="1"/>
        <v>31</v>
      </c>
      <c r="H100" s="391">
        <v>12</v>
      </c>
      <c r="I100" s="391">
        <v>19</v>
      </c>
    </row>
    <row r="101" spans="1:9">
      <c r="A101" s="391">
        <v>98</v>
      </c>
      <c r="B101" s="391" t="s">
        <v>1409</v>
      </c>
      <c r="C101" s="391" t="s">
        <v>1123</v>
      </c>
      <c r="D101" s="391" t="s">
        <v>213</v>
      </c>
      <c r="E101" s="391" t="s">
        <v>1410</v>
      </c>
      <c r="F101" s="391" t="s">
        <v>1411</v>
      </c>
      <c r="G101" s="391">
        <f t="shared" si="1"/>
        <v>31</v>
      </c>
      <c r="H101" s="391">
        <v>1</v>
      </c>
      <c r="I101" s="391">
        <v>30</v>
      </c>
    </row>
    <row r="102" spans="1:9">
      <c r="A102" s="391">
        <v>99</v>
      </c>
      <c r="B102" s="391" t="s">
        <v>1412</v>
      </c>
      <c r="C102" s="391" t="s">
        <v>1123</v>
      </c>
      <c r="D102" s="391" t="s">
        <v>213</v>
      </c>
      <c r="E102" s="391" t="s">
        <v>1413</v>
      </c>
      <c r="F102" s="391" t="s">
        <v>1414</v>
      </c>
      <c r="G102" s="391">
        <f t="shared" si="1"/>
        <v>31</v>
      </c>
      <c r="H102" s="391">
        <v>0</v>
      </c>
      <c r="I102" s="391">
        <v>31</v>
      </c>
    </row>
    <row r="103" spans="1:9">
      <c r="A103" s="391">
        <v>100</v>
      </c>
      <c r="B103" s="391" t="s">
        <v>1415</v>
      </c>
      <c r="C103" s="391" t="s">
        <v>1123</v>
      </c>
      <c r="D103" s="391" t="s">
        <v>213</v>
      </c>
      <c r="E103" s="391" t="s">
        <v>1416</v>
      </c>
      <c r="F103" s="391" t="s">
        <v>1417</v>
      </c>
      <c r="G103" s="391">
        <f t="shared" si="1"/>
        <v>31</v>
      </c>
      <c r="H103" s="391">
        <v>0</v>
      </c>
      <c r="I103" s="391">
        <v>31</v>
      </c>
    </row>
    <row r="104" spans="1:9">
      <c r="A104" s="391">
        <v>101</v>
      </c>
      <c r="B104" s="391" t="s">
        <v>1418</v>
      </c>
      <c r="C104" s="391" t="s">
        <v>1123</v>
      </c>
      <c r="D104" s="391" t="s">
        <v>213</v>
      </c>
      <c r="E104" s="391" t="s">
        <v>1419</v>
      </c>
      <c r="F104" s="391">
        <f>-425-6086</f>
        <v>-6511</v>
      </c>
      <c r="G104" s="391">
        <f t="shared" si="1"/>
        <v>31</v>
      </c>
      <c r="H104" s="391"/>
      <c r="I104" s="391">
        <v>31</v>
      </c>
    </row>
    <row r="105" spans="1:9">
      <c r="A105" s="391">
        <v>102</v>
      </c>
      <c r="B105" s="391" t="s">
        <v>1420</v>
      </c>
      <c r="C105" s="391" t="s">
        <v>1123</v>
      </c>
      <c r="D105" s="391" t="s">
        <v>213</v>
      </c>
      <c r="E105" s="391" t="s">
        <v>1421</v>
      </c>
      <c r="F105" s="391" t="s">
        <v>1422</v>
      </c>
      <c r="G105" s="391">
        <f t="shared" si="1"/>
        <v>31</v>
      </c>
      <c r="H105" s="391"/>
      <c r="I105" s="391">
        <v>31</v>
      </c>
    </row>
    <row r="106" spans="1:9">
      <c r="A106" s="391">
        <v>103</v>
      </c>
      <c r="B106" s="391" t="s">
        <v>1423</v>
      </c>
      <c r="C106" s="391" t="s">
        <v>1123</v>
      </c>
      <c r="D106" s="391" t="s">
        <v>213</v>
      </c>
      <c r="E106" s="391" t="s">
        <v>1424</v>
      </c>
      <c r="F106" s="391" t="s">
        <v>1425</v>
      </c>
      <c r="G106" s="391">
        <f t="shared" si="1"/>
        <v>31</v>
      </c>
      <c r="H106" s="391">
        <v>0</v>
      </c>
      <c r="I106" s="391">
        <v>31</v>
      </c>
    </row>
    <row r="107" spans="1:9">
      <c r="A107" s="391">
        <v>104</v>
      </c>
      <c r="B107" s="391" t="s">
        <v>1418</v>
      </c>
      <c r="C107" s="391" t="s">
        <v>1123</v>
      </c>
      <c r="D107" s="391" t="s">
        <v>213</v>
      </c>
      <c r="E107" s="391" t="s">
        <v>1426</v>
      </c>
      <c r="F107" s="391" t="s">
        <v>1427</v>
      </c>
      <c r="G107" s="391">
        <f t="shared" si="1"/>
        <v>31</v>
      </c>
      <c r="H107" s="391">
        <v>8</v>
      </c>
      <c r="I107" s="391">
        <v>23</v>
      </c>
    </row>
    <row r="108" spans="1:9">
      <c r="A108" s="391">
        <v>105</v>
      </c>
      <c r="B108" s="391" t="s">
        <v>1428</v>
      </c>
      <c r="C108" s="391" t="s">
        <v>1123</v>
      </c>
      <c r="D108" s="391" t="s">
        <v>213</v>
      </c>
      <c r="E108" s="391" t="s">
        <v>1429</v>
      </c>
      <c r="F108" s="391" t="s">
        <v>1430</v>
      </c>
      <c r="G108" s="391">
        <f t="shared" si="1"/>
        <v>31</v>
      </c>
      <c r="H108" s="391"/>
      <c r="I108" s="391">
        <v>31</v>
      </c>
    </row>
    <row r="109" spans="1:9">
      <c r="A109" s="391">
        <v>106</v>
      </c>
      <c r="B109" s="391" t="s">
        <v>1395</v>
      </c>
      <c r="C109" s="391" t="s">
        <v>1123</v>
      </c>
      <c r="D109" s="391" t="s">
        <v>213</v>
      </c>
      <c r="E109" s="391" t="s">
        <v>1431</v>
      </c>
      <c r="F109" s="391" t="s">
        <v>1432</v>
      </c>
      <c r="G109" s="391">
        <f t="shared" si="1"/>
        <v>31</v>
      </c>
      <c r="H109" s="391">
        <v>16</v>
      </c>
      <c r="I109" s="391">
        <v>15</v>
      </c>
    </row>
    <row r="110" spans="1:9">
      <c r="A110" s="391">
        <v>107</v>
      </c>
      <c r="B110" s="391" t="s">
        <v>1433</v>
      </c>
      <c r="C110" s="391" t="s">
        <v>1123</v>
      </c>
      <c r="D110" s="391" t="s">
        <v>213</v>
      </c>
      <c r="E110" s="391" t="s">
        <v>1434</v>
      </c>
      <c r="F110" s="391" t="s">
        <v>1435</v>
      </c>
      <c r="G110" s="391">
        <f t="shared" si="1"/>
        <v>31</v>
      </c>
      <c r="H110" s="391"/>
      <c r="I110" s="391">
        <v>31</v>
      </c>
    </row>
    <row r="111" spans="1:9">
      <c r="A111" s="391">
        <v>108</v>
      </c>
      <c r="B111" s="391" t="s">
        <v>1436</v>
      </c>
      <c r="C111" s="391" t="s">
        <v>1123</v>
      </c>
      <c r="D111" s="391" t="s">
        <v>1327</v>
      </c>
      <c r="E111" s="391" t="s">
        <v>1437</v>
      </c>
      <c r="F111" s="391" t="s">
        <v>1438</v>
      </c>
      <c r="G111" s="391">
        <f t="shared" si="1"/>
        <v>31</v>
      </c>
      <c r="H111" s="391"/>
      <c r="I111" s="391">
        <v>31</v>
      </c>
    </row>
    <row r="112" spans="1:9" ht="24">
      <c r="A112" s="391">
        <v>109</v>
      </c>
      <c r="B112" s="391" t="s">
        <v>1439</v>
      </c>
      <c r="C112" s="391" t="s">
        <v>1123</v>
      </c>
      <c r="D112" s="391" t="s">
        <v>1440</v>
      </c>
      <c r="E112" s="391" t="s">
        <v>1441</v>
      </c>
      <c r="F112" s="391"/>
      <c r="G112" s="391">
        <f t="shared" si="1"/>
        <v>32</v>
      </c>
      <c r="H112" s="391">
        <v>0</v>
      </c>
      <c r="I112" s="391">
        <v>32</v>
      </c>
    </row>
    <row r="113" spans="1:9">
      <c r="A113" s="391">
        <v>110</v>
      </c>
      <c r="B113" s="391" t="s">
        <v>1442</v>
      </c>
      <c r="C113" s="391" t="s">
        <v>1123</v>
      </c>
      <c r="D113" s="391" t="s">
        <v>213</v>
      </c>
      <c r="E113" s="391" t="s">
        <v>1443</v>
      </c>
      <c r="F113" s="391" t="s">
        <v>1444</v>
      </c>
      <c r="G113" s="391">
        <f t="shared" si="1"/>
        <v>32</v>
      </c>
      <c r="H113" s="391">
        <v>17</v>
      </c>
      <c r="I113" s="391">
        <v>15</v>
      </c>
    </row>
    <row r="114" spans="1:9">
      <c r="A114" s="391">
        <v>111</v>
      </c>
      <c r="B114" s="391" t="s">
        <v>1445</v>
      </c>
      <c r="C114" s="391" t="s">
        <v>1123</v>
      </c>
      <c r="D114" s="391" t="s">
        <v>213</v>
      </c>
      <c r="E114" s="391" t="s">
        <v>1446</v>
      </c>
      <c r="F114" s="391" t="s">
        <v>1447</v>
      </c>
      <c r="G114" s="391">
        <f t="shared" si="1"/>
        <v>32</v>
      </c>
      <c r="H114" s="391"/>
      <c r="I114" s="391">
        <v>32</v>
      </c>
    </row>
    <row r="115" spans="1:9">
      <c r="A115" s="391">
        <v>112</v>
      </c>
      <c r="B115" s="391" t="s">
        <v>1448</v>
      </c>
      <c r="C115" s="391" t="s">
        <v>1123</v>
      </c>
      <c r="D115" s="391" t="s">
        <v>213</v>
      </c>
      <c r="E115" s="391" t="s">
        <v>1449</v>
      </c>
      <c r="F115" s="391" t="s">
        <v>1450</v>
      </c>
      <c r="G115" s="391">
        <f t="shared" si="1"/>
        <v>32</v>
      </c>
      <c r="H115" s="391">
        <v>0</v>
      </c>
      <c r="I115" s="391">
        <v>32</v>
      </c>
    </row>
    <row r="116" spans="1:9">
      <c r="A116" s="391">
        <v>113</v>
      </c>
      <c r="B116" s="391" t="s">
        <v>1451</v>
      </c>
      <c r="C116" s="391" t="s">
        <v>1123</v>
      </c>
      <c r="D116" s="391" t="s">
        <v>213</v>
      </c>
      <c r="E116" s="391" t="s">
        <v>1452</v>
      </c>
      <c r="F116" s="391">
        <f>-2272-6186</f>
        <v>-8458</v>
      </c>
      <c r="G116" s="391">
        <f t="shared" si="1"/>
        <v>32</v>
      </c>
      <c r="H116" s="391"/>
      <c r="I116" s="391">
        <v>32</v>
      </c>
    </row>
    <row r="117" spans="1:9">
      <c r="A117" s="391">
        <v>114</v>
      </c>
      <c r="B117" s="391" t="s">
        <v>1453</v>
      </c>
      <c r="C117" s="391" t="s">
        <v>1123</v>
      </c>
      <c r="D117" s="391" t="s">
        <v>213</v>
      </c>
      <c r="E117" s="391" t="s">
        <v>1454</v>
      </c>
      <c r="F117" s="391">
        <f>-2232-7784</f>
        <v>-10016</v>
      </c>
      <c r="G117" s="391">
        <f t="shared" si="1"/>
        <v>32</v>
      </c>
      <c r="H117" s="391">
        <v>1</v>
      </c>
      <c r="I117" s="391">
        <v>31</v>
      </c>
    </row>
    <row r="118" spans="1:9">
      <c r="A118" s="391">
        <v>115</v>
      </c>
      <c r="B118" s="391" t="s">
        <v>1455</v>
      </c>
      <c r="C118" s="391" t="s">
        <v>1123</v>
      </c>
      <c r="D118" s="391" t="s">
        <v>213</v>
      </c>
      <c r="E118" s="391" t="s">
        <v>1456</v>
      </c>
      <c r="F118" s="391" t="s">
        <v>1457</v>
      </c>
      <c r="G118" s="391">
        <f t="shared" si="1"/>
        <v>32</v>
      </c>
      <c r="H118" s="391">
        <v>7</v>
      </c>
      <c r="I118" s="391">
        <v>25</v>
      </c>
    </row>
    <row r="119" spans="1:9">
      <c r="A119" s="391">
        <v>116</v>
      </c>
      <c r="B119" s="391" t="s">
        <v>1458</v>
      </c>
      <c r="C119" s="391" t="s">
        <v>1123</v>
      </c>
      <c r="D119" s="391" t="s">
        <v>213</v>
      </c>
      <c r="E119" s="391" t="s">
        <v>1459</v>
      </c>
      <c r="F119" s="391" t="s">
        <v>1460</v>
      </c>
      <c r="G119" s="391">
        <f t="shared" si="1"/>
        <v>32</v>
      </c>
      <c r="H119" s="391">
        <v>1</v>
      </c>
      <c r="I119" s="391">
        <v>31</v>
      </c>
    </row>
    <row r="120" spans="1:9">
      <c r="A120" s="391">
        <v>117</v>
      </c>
      <c r="B120" s="391" t="s">
        <v>1461</v>
      </c>
      <c r="C120" s="391" t="s">
        <v>1123</v>
      </c>
      <c r="D120" s="391" t="s">
        <v>213</v>
      </c>
      <c r="E120" s="391" t="s">
        <v>1462</v>
      </c>
      <c r="F120" s="391" t="s">
        <v>1463</v>
      </c>
      <c r="G120" s="391">
        <f t="shared" si="1"/>
        <v>32</v>
      </c>
      <c r="H120" s="391">
        <v>1</v>
      </c>
      <c r="I120" s="391">
        <v>31</v>
      </c>
    </row>
    <row r="121" spans="1:9">
      <c r="A121" s="391">
        <v>118</v>
      </c>
      <c r="B121" s="391" t="s">
        <v>1442</v>
      </c>
      <c r="C121" s="391" t="s">
        <v>1123</v>
      </c>
      <c r="D121" s="391" t="s">
        <v>213</v>
      </c>
      <c r="E121" s="391" t="s">
        <v>1464</v>
      </c>
      <c r="F121" s="391" t="s">
        <v>1465</v>
      </c>
      <c r="G121" s="391">
        <f t="shared" si="1"/>
        <v>32</v>
      </c>
      <c r="H121" s="391"/>
      <c r="I121" s="391">
        <v>32</v>
      </c>
    </row>
    <row r="122" spans="1:9">
      <c r="A122" s="391">
        <v>119</v>
      </c>
      <c r="B122" s="391" t="s">
        <v>1466</v>
      </c>
      <c r="C122" s="391" t="s">
        <v>1123</v>
      </c>
      <c r="D122" s="391" t="s">
        <v>213</v>
      </c>
      <c r="E122" s="391" t="s">
        <v>1467</v>
      </c>
      <c r="F122" s="391">
        <f>-1544-492</f>
        <v>-2036</v>
      </c>
      <c r="G122" s="391">
        <f t="shared" si="1"/>
        <v>32</v>
      </c>
      <c r="H122" s="391"/>
      <c r="I122" s="391">
        <v>32</v>
      </c>
    </row>
    <row r="123" spans="1:9">
      <c r="A123" s="391">
        <v>120</v>
      </c>
      <c r="B123" s="391" t="s">
        <v>1468</v>
      </c>
      <c r="C123" s="391" t="s">
        <v>1123</v>
      </c>
      <c r="D123" s="391" t="s">
        <v>213</v>
      </c>
      <c r="E123" s="391" t="s">
        <v>1469</v>
      </c>
      <c r="F123" s="391" t="s">
        <v>1470</v>
      </c>
      <c r="G123" s="391">
        <f t="shared" si="1"/>
        <v>32</v>
      </c>
      <c r="H123" s="391">
        <v>2</v>
      </c>
      <c r="I123" s="391">
        <v>30</v>
      </c>
    </row>
    <row r="124" spans="1:9">
      <c r="A124" s="391">
        <v>121</v>
      </c>
      <c r="B124" s="391" t="s">
        <v>1471</v>
      </c>
      <c r="C124" s="391" t="s">
        <v>1123</v>
      </c>
      <c r="D124" s="391" t="s">
        <v>213</v>
      </c>
      <c r="E124" s="391" t="s">
        <v>1472</v>
      </c>
      <c r="F124" s="391" t="s">
        <v>1473</v>
      </c>
      <c r="G124" s="391">
        <f t="shared" si="1"/>
        <v>32</v>
      </c>
      <c r="H124" s="391">
        <v>0</v>
      </c>
      <c r="I124" s="391">
        <v>32</v>
      </c>
    </row>
    <row r="125" spans="1:9">
      <c r="A125" s="391">
        <v>122</v>
      </c>
      <c r="B125" s="391" t="s">
        <v>1474</v>
      </c>
      <c r="C125" s="391" t="s">
        <v>1123</v>
      </c>
      <c r="D125" s="391" t="s">
        <v>213</v>
      </c>
      <c r="E125" s="391" t="s">
        <v>1475</v>
      </c>
      <c r="F125" s="391" t="s">
        <v>1476</v>
      </c>
      <c r="G125" s="391">
        <f t="shared" si="1"/>
        <v>32</v>
      </c>
      <c r="H125" s="391">
        <v>0</v>
      </c>
      <c r="I125" s="391">
        <v>32</v>
      </c>
    </row>
    <row r="126" spans="1:9">
      <c r="A126" s="391">
        <v>123</v>
      </c>
      <c r="B126" s="391" t="s">
        <v>1477</v>
      </c>
      <c r="C126" s="391" t="s">
        <v>1123</v>
      </c>
      <c r="D126" s="391" t="s">
        <v>213</v>
      </c>
      <c r="E126" s="391" t="s">
        <v>1478</v>
      </c>
      <c r="F126" s="391" t="s">
        <v>1479</v>
      </c>
      <c r="G126" s="391">
        <f t="shared" si="1"/>
        <v>32</v>
      </c>
      <c r="H126" s="391">
        <v>5</v>
      </c>
      <c r="I126" s="391">
        <v>27</v>
      </c>
    </row>
    <row r="127" spans="1:9">
      <c r="A127" s="391">
        <v>124</v>
      </c>
      <c r="B127" s="391" t="s">
        <v>1480</v>
      </c>
      <c r="C127" s="391" t="s">
        <v>1123</v>
      </c>
      <c r="D127" s="391" t="s">
        <v>213</v>
      </c>
      <c r="E127" s="391" t="s">
        <v>1481</v>
      </c>
      <c r="F127" s="391" t="s">
        <v>1482</v>
      </c>
      <c r="G127" s="391">
        <f t="shared" si="1"/>
        <v>32</v>
      </c>
      <c r="H127" s="391"/>
      <c r="I127" s="391">
        <v>32</v>
      </c>
    </row>
    <row r="128" spans="1:9">
      <c r="A128" s="391">
        <v>125</v>
      </c>
      <c r="B128" s="391" t="s">
        <v>1483</v>
      </c>
      <c r="C128" s="391" t="s">
        <v>1123</v>
      </c>
      <c r="D128" s="391" t="s">
        <v>213</v>
      </c>
      <c r="E128" s="391" t="s">
        <v>1484</v>
      </c>
      <c r="F128" s="391" t="s">
        <v>1485</v>
      </c>
      <c r="G128" s="391">
        <f t="shared" si="1"/>
        <v>32</v>
      </c>
      <c r="H128" s="391">
        <v>12</v>
      </c>
      <c r="I128" s="391">
        <v>20</v>
      </c>
    </row>
    <row r="129" spans="1:9">
      <c r="A129" s="391">
        <v>126</v>
      </c>
      <c r="B129" s="391" t="s">
        <v>1486</v>
      </c>
      <c r="C129" s="391" t="s">
        <v>1123</v>
      </c>
      <c r="D129" s="391" t="s">
        <v>213</v>
      </c>
      <c r="E129" s="391" t="s">
        <v>1487</v>
      </c>
      <c r="F129" s="391" t="s">
        <v>1488</v>
      </c>
      <c r="G129" s="391">
        <f t="shared" si="1"/>
        <v>32</v>
      </c>
      <c r="H129" s="391">
        <v>1</v>
      </c>
      <c r="I129" s="391">
        <v>31</v>
      </c>
    </row>
    <row r="130" spans="1:9">
      <c r="A130" s="391">
        <v>127</v>
      </c>
      <c r="B130" s="391" t="s">
        <v>1489</v>
      </c>
      <c r="C130" s="391" t="s">
        <v>1123</v>
      </c>
      <c r="D130" s="391" t="s">
        <v>213</v>
      </c>
      <c r="E130" s="391" t="s">
        <v>1490</v>
      </c>
      <c r="F130" s="391" t="s">
        <v>1491</v>
      </c>
      <c r="G130" s="391">
        <f t="shared" si="1"/>
        <v>32</v>
      </c>
      <c r="H130" s="391"/>
      <c r="I130" s="391">
        <v>32</v>
      </c>
    </row>
    <row r="131" spans="1:9">
      <c r="A131" s="391">
        <v>128</v>
      </c>
      <c r="B131" s="391" t="s">
        <v>1492</v>
      </c>
      <c r="C131" s="391" t="s">
        <v>1123</v>
      </c>
      <c r="D131" s="391" t="s">
        <v>213</v>
      </c>
      <c r="E131" s="391" t="s">
        <v>1493</v>
      </c>
      <c r="F131" s="391" t="s">
        <v>1494</v>
      </c>
      <c r="G131" s="391">
        <f t="shared" si="1"/>
        <v>32</v>
      </c>
      <c r="H131" s="391"/>
      <c r="I131" s="391">
        <v>32</v>
      </c>
    </row>
    <row r="132" spans="1:9">
      <c r="A132" s="391">
        <v>129</v>
      </c>
      <c r="B132" s="391" t="s">
        <v>1495</v>
      </c>
      <c r="C132" s="391" t="s">
        <v>1123</v>
      </c>
      <c r="D132" s="391" t="s">
        <v>213</v>
      </c>
      <c r="E132" s="391" t="s">
        <v>1496</v>
      </c>
      <c r="F132" s="391" t="s">
        <v>1497</v>
      </c>
      <c r="G132" s="391">
        <f t="shared" ref="G132:G195" si="2">SUM(H132:I132)</f>
        <v>32</v>
      </c>
      <c r="H132" s="391">
        <v>11</v>
      </c>
      <c r="I132" s="391">
        <v>21</v>
      </c>
    </row>
    <row r="133" spans="1:9">
      <c r="A133" s="391">
        <v>130</v>
      </c>
      <c r="B133" s="391" t="s">
        <v>1498</v>
      </c>
      <c r="C133" s="391" t="s">
        <v>1123</v>
      </c>
      <c r="D133" s="391" t="s">
        <v>213</v>
      </c>
      <c r="E133" s="391" t="s">
        <v>1499</v>
      </c>
      <c r="F133" s="391">
        <f>-2677-4712</f>
        <v>-7389</v>
      </c>
      <c r="G133" s="391">
        <f t="shared" si="2"/>
        <v>32</v>
      </c>
      <c r="H133" s="391"/>
      <c r="I133" s="391">
        <v>32</v>
      </c>
    </row>
    <row r="134" spans="1:9">
      <c r="A134" s="391">
        <v>131</v>
      </c>
      <c r="B134" s="391" t="s">
        <v>1500</v>
      </c>
      <c r="C134" s="391" t="s">
        <v>1123</v>
      </c>
      <c r="D134" s="391" t="s">
        <v>213</v>
      </c>
      <c r="E134" s="391" t="s">
        <v>1501</v>
      </c>
      <c r="F134" s="391" t="s">
        <v>1502</v>
      </c>
      <c r="G134" s="391">
        <f t="shared" si="2"/>
        <v>32</v>
      </c>
      <c r="H134" s="391">
        <v>0</v>
      </c>
      <c r="I134" s="391">
        <v>32</v>
      </c>
    </row>
    <row r="135" spans="1:9">
      <c r="A135" s="391">
        <v>132</v>
      </c>
      <c r="B135" s="391" t="s">
        <v>1503</v>
      </c>
      <c r="C135" s="391" t="s">
        <v>1123</v>
      </c>
      <c r="D135" s="391" t="s">
        <v>213</v>
      </c>
      <c r="E135" s="391" t="s">
        <v>1504</v>
      </c>
      <c r="F135" s="391" t="s">
        <v>1505</v>
      </c>
      <c r="G135" s="391">
        <f t="shared" si="2"/>
        <v>32</v>
      </c>
      <c r="H135" s="391"/>
      <c r="I135" s="391">
        <v>32</v>
      </c>
    </row>
    <row r="136" spans="1:9">
      <c r="A136" s="391">
        <v>133</v>
      </c>
      <c r="B136" s="391" t="s">
        <v>1506</v>
      </c>
      <c r="C136" s="391" t="s">
        <v>1123</v>
      </c>
      <c r="D136" s="391" t="s">
        <v>213</v>
      </c>
      <c r="E136" s="391" t="s">
        <v>1507</v>
      </c>
      <c r="F136" s="391" t="s">
        <v>1508</v>
      </c>
      <c r="G136" s="391">
        <f t="shared" si="2"/>
        <v>32</v>
      </c>
      <c r="H136" s="391">
        <v>0</v>
      </c>
      <c r="I136" s="391">
        <v>32</v>
      </c>
    </row>
    <row r="137" spans="1:9">
      <c r="A137" s="391">
        <v>134</v>
      </c>
      <c r="B137" s="391" t="s">
        <v>1509</v>
      </c>
      <c r="C137" s="391" t="s">
        <v>1123</v>
      </c>
      <c r="D137" s="391" t="s">
        <v>213</v>
      </c>
      <c r="E137" s="391" t="s">
        <v>1510</v>
      </c>
      <c r="F137" s="391" t="s">
        <v>1511</v>
      </c>
      <c r="G137" s="391">
        <f t="shared" si="2"/>
        <v>32</v>
      </c>
      <c r="H137" s="391">
        <v>4</v>
      </c>
      <c r="I137" s="391">
        <v>28</v>
      </c>
    </row>
    <row r="138" spans="1:9">
      <c r="A138" s="391">
        <v>135</v>
      </c>
      <c r="B138" s="391" t="s">
        <v>1512</v>
      </c>
      <c r="C138" s="391" t="s">
        <v>1123</v>
      </c>
      <c r="D138" s="391" t="s">
        <v>213</v>
      </c>
      <c r="E138" s="391" t="s">
        <v>1513</v>
      </c>
      <c r="F138" s="391" t="s">
        <v>1514</v>
      </c>
      <c r="G138" s="391">
        <f t="shared" si="2"/>
        <v>32</v>
      </c>
      <c r="H138" s="391">
        <v>16</v>
      </c>
      <c r="I138" s="391">
        <v>16</v>
      </c>
    </row>
    <row r="139" spans="1:9">
      <c r="A139" s="391">
        <v>136</v>
      </c>
      <c r="B139" s="391" t="s">
        <v>1515</v>
      </c>
      <c r="C139" s="391" t="s">
        <v>1123</v>
      </c>
      <c r="D139" s="391" t="s">
        <v>213</v>
      </c>
      <c r="E139" s="391" t="s">
        <v>1516</v>
      </c>
      <c r="F139" s="391" t="s">
        <v>1517</v>
      </c>
      <c r="G139" s="391">
        <f t="shared" si="2"/>
        <v>32</v>
      </c>
      <c r="H139" s="391">
        <v>6</v>
      </c>
      <c r="I139" s="391">
        <v>26</v>
      </c>
    </row>
    <row r="140" spans="1:9">
      <c r="A140" s="391">
        <v>137</v>
      </c>
      <c r="B140" s="391" t="s">
        <v>1518</v>
      </c>
      <c r="C140" s="391" t="s">
        <v>1123</v>
      </c>
      <c r="D140" s="391" t="s">
        <v>213</v>
      </c>
      <c r="E140" s="391" t="s">
        <v>1519</v>
      </c>
      <c r="F140" s="391" t="s">
        <v>1520</v>
      </c>
      <c r="G140" s="391">
        <f t="shared" si="2"/>
        <v>32</v>
      </c>
      <c r="H140" s="391">
        <v>2</v>
      </c>
      <c r="I140" s="391">
        <v>30</v>
      </c>
    </row>
    <row r="141" spans="1:9">
      <c r="A141" s="391">
        <v>138</v>
      </c>
      <c r="B141" s="391" t="s">
        <v>1521</v>
      </c>
      <c r="C141" s="391" t="s">
        <v>1123</v>
      </c>
      <c r="D141" s="391" t="s">
        <v>213</v>
      </c>
      <c r="E141" s="391" t="s">
        <v>1522</v>
      </c>
      <c r="F141" s="391" t="s">
        <v>1523</v>
      </c>
      <c r="G141" s="391">
        <f t="shared" si="2"/>
        <v>32</v>
      </c>
      <c r="H141" s="391">
        <v>11</v>
      </c>
      <c r="I141" s="391">
        <v>21</v>
      </c>
    </row>
    <row r="142" spans="1:9">
      <c r="A142" s="391">
        <v>139</v>
      </c>
      <c r="B142" s="391" t="s">
        <v>1524</v>
      </c>
      <c r="C142" s="391" t="s">
        <v>1123</v>
      </c>
      <c r="D142" s="391" t="s">
        <v>213</v>
      </c>
      <c r="E142" s="391" t="s">
        <v>1525</v>
      </c>
      <c r="F142" s="391" t="s">
        <v>1526</v>
      </c>
      <c r="G142" s="391">
        <f t="shared" si="2"/>
        <v>32</v>
      </c>
      <c r="H142" s="391">
        <v>9</v>
      </c>
      <c r="I142" s="391">
        <v>23</v>
      </c>
    </row>
    <row r="143" spans="1:9">
      <c r="A143" s="391">
        <v>140</v>
      </c>
      <c r="B143" s="391" t="s">
        <v>1527</v>
      </c>
      <c r="C143" s="391" t="s">
        <v>1123</v>
      </c>
      <c r="D143" s="391" t="s">
        <v>213</v>
      </c>
      <c r="E143" s="391" t="s">
        <v>1528</v>
      </c>
      <c r="F143" s="391" t="s">
        <v>1529</v>
      </c>
      <c r="G143" s="391">
        <f t="shared" si="2"/>
        <v>32</v>
      </c>
      <c r="H143" s="391"/>
      <c r="I143" s="391">
        <v>32</v>
      </c>
    </row>
    <row r="144" spans="1:9">
      <c r="A144" s="391">
        <v>141</v>
      </c>
      <c r="B144" s="391" t="s">
        <v>1530</v>
      </c>
      <c r="C144" s="391" t="s">
        <v>1123</v>
      </c>
      <c r="D144" s="391" t="s">
        <v>213</v>
      </c>
      <c r="E144" s="391" t="s">
        <v>1531</v>
      </c>
      <c r="F144" s="391" t="s">
        <v>1532</v>
      </c>
      <c r="G144" s="391">
        <f t="shared" si="2"/>
        <v>32</v>
      </c>
      <c r="H144" s="391">
        <v>0</v>
      </c>
      <c r="I144" s="391">
        <v>32</v>
      </c>
    </row>
    <row r="145" spans="1:9">
      <c r="A145" s="391">
        <v>142</v>
      </c>
      <c r="B145" s="391" t="s">
        <v>1533</v>
      </c>
      <c r="C145" s="391" t="s">
        <v>1123</v>
      </c>
      <c r="D145" s="391" t="s">
        <v>213</v>
      </c>
      <c r="E145" s="391" t="s">
        <v>1534</v>
      </c>
      <c r="F145" s="391" t="s">
        <v>1535</v>
      </c>
      <c r="G145" s="391">
        <f t="shared" si="2"/>
        <v>32</v>
      </c>
      <c r="H145" s="391">
        <v>0</v>
      </c>
      <c r="I145" s="391">
        <v>32</v>
      </c>
    </row>
    <row r="146" spans="1:9">
      <c r="A146" s="391">
        <v>143</v>
      </c>
      <c r="B146" s="391" t="s">
        <v>1536</v>
      </c>
      <c r="C146" s="391" t="s">
        <v>1123</v>
      </c>
      <c r="D146" s="391" t="s">
        <v>213</v>
      </c>
      <c r="E146" s="391" t="s">
        <v>1537</v>
      </c>
      <c r="F146" s="391" t="s">
        <v>1538</v>
      </c>
      <c r="G146" s="391">
        <f t="shared" si="2"/>
        <v>32</v>
      </c>
      <c r="H146" s="391">
        <v>0</v>
      </c>
      <c r="I146" s="391">
        <v>32</v>
      </c>
    </row>
    <row r="147" spans="1:9">
      <c r="A147" s="391">
        <v>144</v>
      </c>
      <c r="B147" s="391" t="s">
        <v>1539</v>
      </c>
      <c r="C147" s="391" t="s">
        <v>1123</v>
      </c>
      <c r="D147" s="391" t="s">
        <v>1327</v>
      </c>
      <c r="E147" s="391" t="s">
        <v>1540</v>
      </c>
      <c r="F147" s="391" t="s">
        <v>1541</v>
      </c>
      <c r="G147" s="391">
        <f t="shared" si="2"/>
        <v>32</v>
      </c>
      <c r="H147" s="391">
        <v>0</v>
      </c>
      <c r="I147" s="391">
        <v>32</v>
      </c>
    </row>
    <row r="148" spans="1:9">
      <c r="A148" s="391">
        <v>145</v>
      </c>
      <c r="B148" s="391" t="s">
        <v>1542</v>
      </c>
      <c r="C148" s="391" t="s">
        <v>1123</v>
      </c>
      <c r="D148" s="391" t="s">
        <v>213</v>
      </c>
      <c r="E148" s="391" t="s">
        <v>1543</v>
      </c>
      <c r="F148" s="391" t="s">
        <v>1544</v>
      </c>
      <c r="G148" s="391">
        <f t="shared" si="2"/>
        <v>33</v>
      </c>
      <c r="H148" s="391">
        <v>13</v>
      </c>
      <c r="I148" s="391">
        <v>20</v>
      </c>
    </row>
    <row r="149" spans="1:9">
      <c r="A149" s="391">
        <v>146</v>
      </c>
      <c r="B149" s="391" t="s">
        <v>1545</v>
      </c>
      <c r="C149" s="391" t="s">
        <v>1123</v>
      </c>
      <c r="D149" s="391" t="s">
        <v>213</v>
      </c>
      <c r="E149" s="391" t="s">
        <v>1546</v>
      </c>
      <c r="F149" s="391" t="s">
        <v>1547</v>
      </c>
      <c r="G149" s="391">
        <f t="shared" si="2"/>
        <v>33</v>
      </c>
      <c r="H149" s="391">
        <v>8</v>
      </c>
      <c r="I149" s="391">
        <v>25</v>
      </c>
    </row>
    <row r="150" spans="1:9">
      <c r="A150" s="391">
        <v>147</v>
      </c>
      <c r="B150" s="391" t="s">
        <v>1548</v>
      </c>
      <c r="C150" s="391" t="s">
        <v>1123</v>
      </c>
      <c r="D150" s="391" t="s">
        <v>213</v>
      </c>
      <c r="E150" s="391" t="s">
        <v>1549</v>
      </c>
      <c r="F150" s="391" t="s">
        <v>1550</v>
      </c>
      <c r="G150" s="391">
        <f t="shared" si="2"/>
        <v>33</v>
      </c>
      <c r="H150" s="391"/>
      <c r="I150" s="391">
        <v>33</v>
      </c>
    </row>
    <row r="151" spans="1:9">
      <c r="A151" s="391">
        <v>148</v>
      </c>
      <c r="B151" s="391" t="s">
        <v>1551</v>
      </c>
      <c r="C151" s="391" t="s">
        <v>1123</v>
      </c>
      <c r="D151" s="391" t="s">
        <v>213</v>
      </c>
      <c r="E151" s="391" t="s">
        <v>1552</v>
      </c>
      <c r="F151" s="391" t="s">
        <v>1553</v>
      </c>
      <c r="G151" s="391">
        <f t="shared" si="2"/>
        <v>33</v>
      </c>
      <c r="H151" s="391">
        <v>0</v>
      </c>
      <c r="I151" s="391">
        <v>33</v>
      </c>
    </row>
    <row r="152" spans="1:9">
      <c r="A152" s="391">
        <v>149</v>
      </c>
      <c r="B152" s="391" t="s">
        <v>1170</v>
      </c>
      <c r="C152" s="391" t="s">
        <v>1123</v>
      </c>
      <c r="D152" s="391" t="s">
        <v>213</v>
      </c>
      <c r="E152" s="391" t="s">
        <v>1554</v>
      </c>
      <c r="F152" s="391" t="s">
        <v>1555</v>
      </c>
      <c r="G152" s="391">
        <f t="shared" si="2"/>
        <v>33</v>
      </c>
      <c r="H152" s="391">
        <v>1</v>
      </c>
      <c r="I152" s="391">
        <v>32</v>
      </c>
    </row>
    <row r="153" spans="1:9">
      <c r="A153" s="391">
        <v>150</v>
      </c>
      <c r="B153" s="391" t="s">
        <v>1556</v>
      </c>
      <c r="C153" s="391" t="s">
        <v>1123</v>
      </c>
      <c r="D153" s="391" t="s">
        <v>213</v>
      </c>
      <c r="E153" s="391" t="s">
        <v>1557</v>
      </c>
      <c r="F153" s="391" t="s">
        <v>1558</v>
      </c>
      <c r="G153" s="391">
        <f t="shared" si="2"/>
        <v>33</v>
      </c>
      <c r="H153" s="391">
        <v>0</v>
      </c>
      <c r="I153" s="391">
        <v>33</v>
      </c>
    </row>
    <row r="154" spans="1:9">
      <c r="A154" s="391">
        <v>151</v>
      </c>
      <c r="B154" s="391" t="s">
        <v>1559</v>
      </c>
      <c r="C154" s="391" t="s">
        <v>1123</v>
      </c>
      <c r="D154" s="391" t="s">
        <v>213</v>
      </c>
      <c r="E154" s="391" t="s">
        <v>1560</v>
      </c>
      <c r="F154" s="391" t="s">
        <v>1561</v>
      </c>
      <c r="G154" s="391">
        <f t="shared" si="2"/>
        <v>33</v>
      </c>
      <c r="H154" s="391">
        <v>3</v>
      </c>
      <c r="I154" s="391">
        <v>30</v>
      </c>
    </row>
    <row r="155" spans="1:9">
      <c r="A155" s="391">
        <v>152</v>
      </c>
      <c r="B155" s="391" t="s">
        <v>1562</v>
      </c>
      <c r="C155" s="391" t="s">
        <v>1123</v>
      </c>
      <c r="D155" s="391" t="s">
        <v>213</v>
      </c>
      <c r="E155" s="391" t="s">
        <v>1563</v>
      </c>
      <c r="F155" s="391" t="s">
        <v>1564</v>
      </c>
      <c r="G155" s="391">
        <f t="shared" si="2"/>
        <v>33</v>
      </c>
      <c r="H155" s="391"/>
      <c r="I155" s="391">
        <v>33</v>
      </c>
    </row>
    <row r="156" spans="1:9">
      <c r="A156" s="391">
        <v>153</v>
      </c>
      <c r="B156" s="391" t="s">
        <v>1219</v>
      </c>
      <c r="C156" s="391" t="s">
        <v>1123</v>
      </c>
      <c r="D156" s="391" t="s">
        <v>213</v>
      </c>
      <c r="E156" s="391" t="s">
        <v>1565</v>
      </c>
      <c r="F156" s="391" t="s">
        <v>1566</v>
      </c>
      <c r="G156" s="391">
        <f t="shared" si="2"/>
        <v>33</v>
      </c>
      <c r="H156" s="391"/>
      <c r="I156" s="391">
        <v>33</v>
      </c>
    </row>
    <row r="157" spans="1:9">
      <c r="A157" s="391">
        <v>154</v>
      </c>
      <c r="B157" s="391" t="s">
        <v>1567</v>
      </c>
      <c r="C157" s="391" t="s">
        <v>1123</v>
      </c>
      <c r="D157" s="391" t="s">
        <v>213</v>
      </c>
      <c r="E157" s="391" t="s">
        <v>1568</v>
      </c>
      <c r="F157" s="391" t="s">
        <v>1569</v>
      </c>
      <c r="G157" s="391">
        <f t="shared" si="2"/>
        <v>33</v>
      </c>
      <c r="H157" s="391"/>
      <c r="I157" s="391">
        <v>33</v>
      </c>
    </row>
    <row r="158" spans="1:9">
      <c r="A158" s="391">
        <v>155</v>
      </c>
      <c r="B158" s="391" t="s">
        <v>1570</v>
      </c>
      <c r="C158" s="391" t="s">
        <v>1123</v>
      </c>
      <c r="D158" s="391" t="s">
        <v>213</v>
      </c>
      <c r="E158" s="391" t="s">
        <v>1571</v>
      </c>
      <c r="F158" s="391" t="s">
        <v>1572</v>
      </c>
      <c r="G158" s="391">
        <f t="shared" si="2"/>
        <v>33</v>
      </c>
      <c r="H158" s="391">
        <v>13</v>
      </c>
      <c r="I158" s="391">
        <v>20</v>
      </c>
    </row>
    <row r="159" spans="1:9">
      <c r="A159" s="391">
        <v>156</v>
      </c>
      <c r="B159" s="391" t="s">
        <v>1573</v>
      </c>
      <c r="C159" s="391" t="s">
        <v>1123</v>
      </c>
      <c r="D159" s="391" t="s">
        <v>213</v>
      </c>
      <c r="E159" s="391" t="s">
        <v>1574</v>
      </c>
      <c r="F159" s="391" t="s">
        <v>1575</v>
      </c>
      <c r="G159" s="391">
        <f t="shared" si="2"/>
        <v>33</v>
      </c>
      <c r="H159" s="391"/>
      <c r="I159" s="391">
        <v>33</v>
      </c>
    </row>
    <row r="160" spans="1:9">
      <c r="A160" s="391">
        <v>157</v>
      </c>
      <c r="B160" s="391" t="s">
        <v>1576</v>
      </c>
      <c r="C160" s="391" t="s">
        <v>1123</v>
      </c>
      <c r="D160" s="391" t="s">
        <v>213</v>
      </c>
      <c r="E160" s="391" t="s">
        <v>1577</v>
      </c>
      <c r="F160" s="391" t="s">
        <v>1578</v>
      </c>
      <c r="G160" s="391">
        <f t="shared" si="2"/>
        <v>33</v>
      </c>
      <c r="H160" s="391"/>
      <c r="I160" s="391">
        <v>33</v>
      </c>
    </row>
    <row r="161" spans="1:9">
      <c r="A161" s="391">
        <v>158</v>
      </c>
      <c r="B161" s="391" t="s">
        <v>1579</v>
      </c>
      <c r="C161" s="391" t="s">
        <v>1123</v>
      </c>
      <c r="D161" s="391" t="s">
        <v>213</v>
      </c>
      <c r="E161" s="391" t="s">
        <v>1580</v>
      </c>
      <c r="F161" s="391" t="s">
        <v>1581</v>
      </c>
      <c r="G161" s="391">
        <f t="shared" si="2"/>
        <v>33</v>
      </c>
      <c r="H161" s="391">
        <v>10</v>
      </c>
      <c r="I161" s="391">
        <v>23</v>
      </c>
    </row>
    <row r="162" spans="1:9">
      <c r="A162" s="391">
        <v>159</v>
      </c>
      <c r="B162" s="391" t="s">
        <v>1582</v>
      </c>
      <c r="C162" s="391" t="s">
        <v>1123</v>
      </c>
      <c r="D162" s="391" t="s">
        <v>213</v>
      </c>
      <c r="E162" s="391" t="s">
        <v>1583</v>
      </c>
      <c r="F162" s="391" t="s">
        <v>1584</v>
      </c>
      <c r="G162" s="391">
        <f t="shared" si="2"/>
        <v>33</v>
      </c>
      <c r="H162" s="391">
        <v>0</v>
      </c>
      <c r="I162" s="391">
        <v>33</v>
      </c>
    </row>
    <row r="163" spans="1:9">
      <c r="A163" s="391">
        <v>160</v>
      </c>
      <c r="B163" s="391" t="s">
        <v>1585</v>
      </c>
      <c r="C163" s="391" t="s">
        <v>1123</v>
      </c>
      <c r="D163" s="391" t="s">
        <v>213</v>
      </c>
      <c r="E163" s="391" t="s">
        <v>1586</v>
      </c>
      <c r="F163" s="391" t="s">
        <v>1587</v>
      </c>
      <c r="G163" s="391">
        <f t="shared" si="2"/>
        <v>33</v>
      </c>
      <c r="H163" s="391">
        <v>18</v>
      </c>
      <c r="I163" s="391">
        <v>15</v>
      </c>
    </row>
    <row r="164" spans="1:9">
      <c r="A164" s="391">
        <v>161</v>
      </c>
      <c r="B164" s="391" t="s">
        <v>1588</v>
      </c>
      <c r="C164" s="391" t="s">
        <v>1123</v>
      </c>
      <c r="D164" s="391" t="s">
        <v>213</v>
      </c>
      <c r="E164" s="391" t="s">
        <v>1589</v>
      </c>
      <c r="F164" s="391">
        <f>-844-7446</f>
        <v>-8290</v>
      </c>
      <c r="G164" s="391">
        <f t="shared" si="2"/>
        <v>33</v>
      </c>
      <c r="H164" s="391"/>
      <c r="I164" s="391">
        <v>33</v>
      </c>
    </row>
    <row r="165" spans="1:9">
      <c r="A165" s="391">
        <v>162</v>
      </c>
      <c r="B165" s="391" t="s">
        <v>1590</v>
      </c>
      <c r="C165" s="391" t="s">
        <v>1123</v>
      </c>
      <c r="D165" s="391" t="s">
        <v>213</v>
      </c>
      <c r="E165" s="391" t="s">
        <v>1591</v>
      </c>
      <c r="F165" s="391" t="s">
        <v>1592</v>
      </c>
      <c r="G165" s="391">
        <f t="shared" si="2"/>
        <v>33</v>
      </c>
      <c r="H165" s="391">
        <v>3</v>
      </c>
      <c r="I165" s="391">
        <v>30</v>
      </c>
    </row>
    <row r="166" spans="1:9">
      <c r="A166" s="391">
        <v>163</v>
      </c>
      <c r="B166" s="391" t="s">
        <v>1593</v>
      </c>
      <c r="C166" s="391" t="s">
        <v>1123</v>
      </c>
      <c r="D166" s="391" t="s">
        <v>213</v>
      </c>
      <c r="E166" s="391" t="s">
        <v>1594</v>
      </c>
      <c r="F166" s="391" t="s">
        <v>1595</v>
      </c>
      <c r="G166" s="391">
        <f t="shared" si="2"/>
        <v>33</v>
      </c>
      <c r="H166" s="391">
        <v>3</v>
      </c>
      <c r="I166" s="391">
        <v>30</v>
      </c>
    </row>
    <row r="167" spans="1:9">
      <c r="A167" s="391">
        <v>164</v>
      </c>
      <c r="B167" s="391" t="s">
        <v>1596</v>
      </c>
      <c r="C167" s="391" t="s">
        <v>1123</v>
      </c>
      <c r="D167" s="391" t="s">
        <v>213</v>
      </c>
      <c r="E167" s="391" t="s">
        <v>1597</v>
      </c>
      <c r="F167" s="391" t="s">
        <v>1598</v>
      </c>
      <c r="G167" s="391">
        <f t="shared" si="2"/>
        <v>33</v>
      </c>
      <c r="H167" s="391">
        <v>0</v>
      </c>
      <c r="I167" s="391">
        <v>33</v>
      </c>
    </row>
    <row r="168" spans="1:9">
      <c r="A168" s="391">
        <v>165</v>
      </c>
      <c r="B168" s="391" t="s">
        <v>1599</v>
      </c>
      <c r="C168" s="391" t="s">
        <v>1123</v>
      </c>
      <c r="D168" s="391" t="s">
        <v>213</v>
      </c>
      <c r="E168" s="391" t="s">
        <v>1600</v>
      </c>
      <c r="F168" s="391" t="s">
        <v>1601</v>
      </c>
      <c r="G168" s="391">
        <f t="shared" si="2"/>
        <v>33</v>
      </c>
      <c r="H168" s="391"/>
      <c r="I168" s="391">
        <v>33</v>
      </c>
    </row>
    <row r="169" spans="1:9">
      <c r="A169" s="391">
        <v>166</v>
      </c>
      <c r="B169" s="391" t="s">
        <v>1428</v>
      </c>
      <c r="C169" s="391" t="s">
        <v>1123</v>
      </c>
      <c r="D169" s="391" t="s">
        <v>213</v>
      </c>
      <c r="E169" s="391" t="s">
        <v>1602</v>
      </c>
      <c r="F169" s="391">
        <f>-593-2697</f>
        <v>-3290</v>
      </c>
      <c r="G169" s="391">
        <f t="shared" si="2"/>
        <v>33</v>
      </c>
      <c r="H169" s="391">
        <v>0</v>
      </c>
      <c r="I169" s="391">
        <v>33</v>
      </c>
    </row>
    <row r="170" spans="1:9">
      <c r="A170" s="391">
        <v>167</v>
      </c>
      <c r="B170" s="391" t="s">
        <v>1219</v>
      </c>
      <c r="C170" s="391" t="s">
        <v>1123</v>
      </c>
      <c r="D170" s="391" t="s">
        <v>213</v>
      </c>
      <c r="E170" s="391" t="s">
        <v>1603</v>
      </c>
      <c r="F170" s="391" t="s">
        <v>1604</v>
      </c>
      <c r="G170" s="391">
        <f t="shared" si="2"/>
        <v>33</v>
      </c>
      <c r="H170" s="391">
        <v>0</v>
      </c>
      <c r="I170" s="391">
        <v>33</v>
      </c>
    </row>
    <row r="171" spans="1:9">
      <c r="A171" s="391">
        <v>168</v>
      </c>
      <c r="B171" s="391" t="s">
        <v>1605</v>
      </c>
      <c r="C171" s="391" t="s">
        <v>1123</v>
      </c>
      <c r="D171" s="391" t="s">
        <v>213</v>
      </c>
      <c r="E171" s="391" t="s">
        <v>1606</v>
      </c>
      <c r="F171" s="391" t="s">
        <v>1607</v>
      </c>
      <c r="G171" s="391">
        <f t="shared" si="2"/>
        <v>33</v>
      </c>
      <c r="H171" s="391">
        <v>0</v>
      </c>
      <c r="I171" s="391">
        <v>33</v>
      </c>
    </row>
    <row r="172" spans="1:9">
      <c r="A172" s="391">
        <v>169</v>
      </c>
      <c r="B172" s="391" t="s">
        <v>1608</v>
      </c>
      <c r="C172" s="391" t="s">
        <v>1123</v>
      </c>
      <c r="D172" s="391" t="s">
        <v>213</v>
      </c>
      <c r="E172" s="391" t="s">
        <v>1609</v>
      </c>
      <c r="F172" s="391" t="s">
        <v>1610</v>
      </c>
      <c r="G172" s="391">
        <f t="shared" si="2"/>
        <v>33</v>
      </c>
      <c r="H172" s="391">
        <v>2</v>
      </c>
      <c r="I172" s="391">
        <v>31</v>
      </c>
    </row>
    <row r="173" spans="1:9">
      <c r="A173" s="391">
        <v>170</v>
      </c>
      <c r="B173" s="391" t="s">
        <v>1611</v>
      </c>
      <c r="C173" s="391" t="s">
        <v>1123</v>
      </c>
      <c r="D173" s="391" t="s">
        <v>213</v>
      </c>
      <c r="E173" s="391" t="s">
        <v>1612</v>
      </c>
      <c r="F173" s="391"/>
      <c r="G173" s="391">
        <f t="shared" si="2"/>
        <v>33</v>
      </c>
      <c r="H173" s="391">
        <v>0</v>
      </c>
      <c r="I173" s="391">
        <v>33</v>
      </c>
    </row>
    <row r="174" spans="1:9">
      <c r="A174" s="391">
        <v>171</v>
      </c>
      <c r="B174" s="391" t="s">
        <v>1428</v>
      </c>
      <c r="C174" s="391" t="s">
        <v>1123</v>
      </c>
      <c r="D174" s="391" t="s">
        <v>213</v>
      </c>
      <c r="E174" s="391" t="s">
        <v>1613</v>
      </c>
      <c r="F174" s="391" t="s">
        <v>1614</v>
      </c>
      <c r="G174" s="391">
        <f t="shared" si="2"/>
        <v>33</v>
      </c>
      <c r="H174" s="391">
        <v>11</v>
      </c>
      <c r="I174" s="391">
        <v>22</v>
      </c>
    </row>
    <row r="175" spans="1:9">
      <c r="A175" s="391">
        <v>172</v>
      </c>
      <c r="B175" s="391" t="s">
        <v>1615</v>
      </c>
      <c r="C175" s="391" t="s">
        <v>1123</v>
      </c>
      <c r="D175" s="391" t="s">
        <v>213</v>
      </c>
      <c r="E175" s="391" t="s">
        <v>1616</v>
      </c>
      <c r="F175" s="391" t="s">
        <v>1617</v>
      </c>
      <c r="G175" s="391">
        <f t="shared" si="2"/>
        <v>33</v>
      </c>
      <c r="H175" s="391">
        <v>6</v>
      </c>
      <c r="I175" s="391">
        <v>27</v>
      </c>
    </row>
    <row r="176" spans="1:9">
      <c r="A176" s="391">
        <v>173</v>
      </c>
      <c r="B176" s="391" t="s">
        <v>1155</v>
      </c>
      <c r="C176" s="391" t="s">
        <v>1123</v>
      </c>
      <c r="D176" s="391" t="s">
        <v>213</v>
      </c>
      <c r="E176" s="391" t="s">
        <v>1618</v>
      </c>
      <c r="F176" s="391" t="s">
        <v>1619</v>
      </c>
      <c r="G176" s="391">
        <f t="shared" si="2"/>
        <v>33</v>
      </c>
      <c r="H176" s="391">
        <v>13</v>
      </c>
      <c r="I176" s="391">
        <v>20</v>
      </c>
    </row>
    <row r="177" spans="1:9">
      <c r="A177" s="391">
        <v>174</v>
      </c>
      <c r="B177" s="391" t="s">
        <v>1620</v>
      </c>
      <c r="C177" s="391" t="s">
        <v>1123</v>
      </c>
      <c r="D177" s="391" t="s">
        <v>213</v>
      </c>
      <c r="E177" s="391" t="s">
        <v>1621</v>
      </c>
      <c r="F177" s="391" t="s">
        <v>1622</v>
      </c>
      <c r="G177" s="391">
        <f t="shared" si="2"/>
        <v>33</v>
      </c>
      <c r="H177" s="391"/>
      <c r="I177" s="391">
        <v>33</v>
      </c>
    </row>
    <row r="178" spans="1:9">
      <c r="A178" s="391">
        <v>175</v>
      </c>
      <c r="B178" s="391" t="s">
        <v>1623</v>
      </c>
      <c r="C178" s="391" t="s">
        <v>1123</v>
      </c>
      <c r="D178" s="391" t="s">
        <v>213</v>
      </c>
      <c r="E178" s="391" t="s">
        <v>1624</v>
      </c>
      <c r="F178" s="391"/>
      <c r="G178" s="391">
        <f t="shared" si="2"/>
        <v>33</v>
      </c>
      <c r="H178" s="391"/>
      <c r="I178" s="391">
        <v>33</v>
      </c>
    </row>
    <row r="179" spans="1:9">
      <c r="A179" s="391">
        <v>176</v>
      </c>
      <c r="B179" s="391" t="s">
        <v>1625</v>
      </c>
      <c r="C179" s="391" t="s">
        <v>1123</v>
      </c>
      <c r="D179" s="391" t="s">
        <v>213</v>
      </c>
      <c r="E179" s="391" t="s">
        <v>1626</v>
      </c>
      <c r="F179" s="391" t="s">
        <v>1627</v>
      </c>
      <c r="G179" s="391">
        <f t="shared" si="2"/>
        <v>33</v>
      </c>
      <c r="H179" s="391">
        <v>13</v>
      </c>
      <c r="I179" s="391">
        <v>20</v>
      </c>
    </row>
    <row r="180" spans="1:9">
      <c r="A180" s="391">
        <v>177</v>
      </c>
      <c r="B180" s="391" t="s">
        <v>1628</v>
      </c>
      <c r="C180" s="391" t="s">
        <v>1123</v>
      </c>
      <c r="D180" s="391" t="s">
        <v>1327</v>
      </c>
      <c r="E180" s="391" t="s">
        <v>1629</v>
      </c>
      <c r="F180" s="391" t="s">
        <v>1630</v>
      </c>
      <c r="G180" s="391">
        <f t="shared" si="2"/>
        <v>33</v>
      </c>
      <c r="H180" s="391">
        <v>2</v>
      </c>
      <c r="I180" s="391">
        <v>31</v>
      </c>
    </row>
    <row r="181" spans="1:9">
      <c r="A181" s="391">
        <v>178</v>
      </c>
      <c r="B181" s="391" t="s">
        <v>1631</v>
      </c>
      <c r="C181" s="391" t="s">
        <v>1123</v>
      </c>
      <c r="D181" s="391" t="s">
        <v>1327</v>
      </c>
      <c r="E181" s="391" t="s">
        <v>1632</v>
      </c>
      <c r="F181" s="391" t="s">
        <v>1633</v>
      </c>
      <c r="G181" s="391">
        <f t="shared" si="2"/>
        <v>33</v>
      </c>
      <c r="H181" s="391">
        <v>6</v>
      </c>
      <c r="I181" s="391">
        <v>27</v>
      </c>
    </row>
    <row r="182" spans="1:9">
      <c r="A182" s="391">
        <v>179</v>
      </c>
      <c r="B182" s="391" t="s">
        <v>1634</v>
      </c>
      <c r="C182" s="391" t="s">
        <v>1123</v>
      </c>
      <c r="D182" s="391" t="s">
        <v>239</v>
      </c>
      <c r="E182" s="391" t="s">
        <v>1635</v>
      </c>
      <c r="F182" s="391"/>
      <c r="G182" s="391">
        <f t="shared" si="2"/>
        <v>34</v>
      </c>
      <c r="H182" s="391"/>
      <c r="I182" s="391">
        <v>34</v>
      </c>
    </row>
    <row r="183" spans="1:9">
      <c r="A183" s="391">
        <v>180</v>
      </c>
      <c r="B183" s="391" t="s">
        <v>1636</v>
      </c>
      <c r="C183" s="391" t="s">
        <v>1123</v>
      </c>
      <c r="D183" s="391" t="s">
        <v>213</v>
      </c>
      <c r="E183" s="391" t="s">
        <v>1637</v>
      </c>
      <c r="F183" s="391" t="s">
        <v>1638</v>
      </c>
      <c r="G183" s="391">
        <f t="shared" si="2"/>
        <v>34</v>
      </c>
      <c r="H183" s="391">
        <v>15</v>
      </c>
      <c r="I183" s="391">
        <v>19</v>
      </c>
    </row>
    <row r="184" spans="1:9">
      <c r="A184" s="391">
        <v>181</v>
      </c>
      <c r="B184" s="391" t="s">
        <v>1562</v>
      </c>
      <c r="C184" s="391" t="s">
        <v>1123</v>
      </c>
      <c r="D184" s="391" t="s">
        <v>213</v>
      </c>
      <c r="E184" s="391" t="s">
        <v>1639</v>
      </c>
      <c r="F184" s="391" t="s">
        <v>1640</v>
      </c>
      <c r="G184" s="391">
        <f t="shared" si="2"/>
        <v>34</v>
      </c>
      <c r="H184" s="391">
        <v>14</v>
      </c>
      <c r="I184" s="391">
        <v>20</v>
      </c>
    </row>
    <row r="185" spans="1:9">
      <c r="A185" s="391">
        <v>182</v>
      </c>
      <c r="B185" s="391" t="s">
        <v>1641</v>
      </c>
      <c r="C185" s="391" t="s">
        <v>1123</v>
      </c>
      <c r="D185" s="391" t="s">
        <v>213</v>
      </c>
      <c r="E185" s="391" t="s">
        <v>1642</v>
      </c>
      <c r="F185" s="391" t="s">
        <v>1643</v>
      </c>
      <c r="G185" s="391">
        <f t="shared" si="2"/>
        <v>34</v>
      </c>
      <c r="H185" s="391">
        <v>1</v>
      </c>
      <c r="I185" s="391">
        <v>33</v>
      </c>
    </row>
    <row r="186" spans="1:9">
      <c r="A186" s="391">
        <v>183</v>
      </c>
      <c r="B186" s="391" t="s">
        <v>1644</v>
      </c>
      <c r="C186" s="391" t="s">
        <v>1123</v>
      </c>
      <c r="D186" s="391" t="s">
        <v>213</v>
      </c>
      <c r="E186" s="391" t="s">
        <v>1645</v>
      </c>
      <c r="F186" s="391">
        <f>-2269-1053</f>
        <v>-3322</v>
      </c>
      <c r="G186" s="391">
        <f t="shared" si="2"/>
        <v>34</v>
      </c>
      <c r="H186" s="391">
        <v>30</v>
      </c>
      <c r="I186" s="391">
        <v>4</v>
      </c>
    </row>
    <row r="187" spans="1:9">
      <c r="A187" s="391">
        <v>184</v>
      </c>
      <c r="B187" s="391" t="s">
        <v>1646</v>
      </c>
      <c r="C187" s="391" t="s">
        <v>1123</v>
      </c>
      <c r="D187" s="391" t="s">
        <v>213</v>
      </c>
      <c r="E187" s="391" t="s">
        <v>1647</v>
      </c>
      <c r="F187" s="391" t="s">
        <v>1648</v>
      </c>
      <c r="G187" s="391">
        <f t="shared" si="2"/>
        <v>34</v>
      </c>
      <c r="H187" s="391">
        <v>19</v>
      </c>
      <c r="I187" s="391">
        <v>15</v>
      </c>
    </row>
    <row r="188" spans="1:9">
      <c r="A188" s="391">
        <v>185</v>
      </c>
      <c r="B188" s="391" t="s">
        <v>1649</v>
      </c>
      <c r="C188" s="391" t="s">
        <v>1123</v>
      </c>
      <c r="D188" s="391" t="s">
        <v>213</v>
      </c>
      <c r="E188" s="391" t="s">
        <v>1650</v>
      </c>
      <c r="F188" s="391" t="s">
        <v>1651</v>
      </c>
      <c r="G188" s="391">
        <f t="shared" si="2"/>
        <v>34</v>
      </c>
      <c r="H188" s="391">
        <v>9</v>
      </c>
      <c r="I188" s="391">
        <v>25</v>
      </c>
    </row>
    <row r="189" spans="1:9">
      <c r="A189" s="391">
        <v>186</v>
      </c>
      <c r="B189" s="391" t="s">
        <v>77</v>
      </c>
      <c r="C189" s="391" t="s">
        <v>1123</v>
      </c>
      <c r="D189" s="391" t="s">
        <v>213</v>
      </c>
      <c r="E189" s="391" t="s">
        <v>1652</v>
      </c>
      <c r="F189" s="391" t="s">
        <v>1653</v>
      </c>
      <c r="G189" s="391">
        <f t="shared" si="2"/>
        <v>34</v>
      </c>
      <c r="H189" s="391"/>
      <c r="I189" s="391">
        <v>34</v>
      </c>
    </row>
    <row r="190" spans="1:9">
      <c r="A190" s="391">
        <v>187</v>
      </c>
      <c r="B190" s="391" t="s">
        <v>1654</v>
      </c>
      <c r="C190" s="391" t="s">
        <v>1123</v>
      </c>
      <c r="D190" s="391" t="s">
        <v>213</v>
      </c>
      <c r="E190" s="391" t="s">
        <v>1655</v>
      </c>
      <c r="F190" s="391" t="s">
        <v>1656</v>
      </c>
      <c r="G190" s="391">
        <f t="shared" si="2"/>
        <v>34</v>
      </c>
      <c r="H190" s="391"/>
      <c r="I190" s="391">
        <v>34</v>
      </c>
    </row>
    <row r="191" spans="1:9">
      <c r="A191" s="391">
        <v>188</v>
      </c>
      <c r="B191" s="391" t="s">
        <v>1657</v>
      </c>
      <c r="C191" s="391" t="s">
        <v>1123</v>
      </c>
      <c r="D191" s="391" t="s">
        <v>213</v>
      </c>
      <c r="E191" s="391" t="s">
        <v>1658</v>
      </c>
      <c r="F191" s="391" t="s">
        <v>1659</v>
      </c>
      <c r="G191" s="391">
        <f t="shared" si="2"/>
        <v>34</v>
      </c>
      <c r="H191" s="391">
        <v>4</v>
      </c>
      <c r="I191" s="391">
        <v>30</v>
      </c>
    </row>
    <row r="192" spans="1:9">
      <c r="A192" s="391">
        <v>189</v>
      </c>
      <c r="B192" s="391" t="s">
        <v>1660</v>
      </c>
      <c r="C192" s="391" t="s">
        <v>1123</v>
      </c>
      <c r="D192" s="391" t="s">
        <v>213</v>
      </c>
      <c r="E192" s="391" t="s">
        <v>1661</v>
      </c>
      <c r="F192" s="391" t="s">
        <v>1662</v>
      </c>
      <c r="G192" s="391">
        <f t="shared" si="2"/>
        <v>34</v>
      </c>
      <c r="H192" s="391">
        <v>4</v>
      </c>
      <c r="I192" s="391">
        <v>30</v>
      </c>
    </row>
    <row r="193" spans="1:9">
      <c r="A193" s="391">
        <v>190</v>
      </c>
      <c r="B193" s="391" t="s">
        <v>1663</v>
      </c>
      <c r="C193" s="391" t="s">
        <v>1123</v>
      </c>
      <c r="D193" s="391" t="s">
        <v>213</v>
      </c>
      <c r="E193" s="391" t="s">
        <v>1664</v>
      </c>
      <c r="F193" s="391" t="s">
        <v>1665</v>
      </c>
      <c r="G193" s="391">
        <f t="shared" si="2"/>
        <v>34</v>
      </c>
      <c r="H193" s="391">
        <v>9</v>
      </c>
      <c r="I193" s="391">
        <v>25</v>
      </c>
    </row>
    <row r="194" spans="1:9">
      <c r="A194" s="391">
        <v>191</v>
      </c>
      <c r="B194" s="391" t="s">
        <v>1666</v>
      </c>
      <c r="C194" s="391" t="s">
        <v>1123</v>
      </c>
      <c r="D194" s="391" t="s">
        <v>213</v>
      </c>
      <c r="E194" s="391" t="s">
        <v>1667</v>
      </c>
      <c r="F194" s="391" t="s">
        <v>1668</v>
      </c>
      <c r="G194" s="391">
        <f t="shared" si="2"/>
        <v>34</v>
      </c>
      <c r="H194" s="391">
        <v>0</v>
      </c>
      <c r="I194" s="391">
        <v>34</v>
      </c>
    </row>
    <row r="195" spans="1:9">
      <c r="A195" s="391">
        <v>192</v>
      </c>
      <c r="B195" s="391" t="s">
        <v>1669</v>
      </c>
      <c r="C195" s="391" t="s">
        <v>1123</v>
      </c>
      <c r="D195" s="391" t="s">
        <v>213</v>
      </c>
      <c r="E195" s="391" t="s">
        <v>1670</v>
      </c>
      <c r="F195" s="391" t="s">
        <v>1671</v>
      </c>
      <c r="G195" s="391">
        <f t="shared" si="2"/>
        <v>34</v>
      </c>
      <c r="H195" s="391">
        <v>2</v>
      </c>
      <c r="I195" s="391">
        <v>32</v>
      </c>
    </row>
    <row r="196" spans="1:9">
      <c r="A196" s="391">
        <v>193</v>
      </c>
      <c r="B196" s="391" t="s">
        <v>1672</v>
      </c>
      <c r="C196" s="391" t="s">
        <v>1123</v>
      </c>
      <c r="D196" s="391" t="s">
        <v>213</v>
      </c>
      <c r="E196" s="391" t="s">
        <v>1673</v>
      </c>
      <c r="F196" s="391" t="s">
        <v>1674</v>
      </c>
      <c r="G196" s="391">
        <f t="shared" ref="G196:G259" si="3">SUM(H196:I196)</f>
        <v>34</v>
      </c>
      <c r="H196" s="391">
        <v>0</v>
      </c>
      <c r="I196" s="391">
        <v>34</v>
      </c>
    </row>
    <row r="197" spans="1:9">
      <c r="A197" s="391">
        <v>194</v>
      </c>
      <c r="B197" s="391" t="s">
        <v>1675</v>
      </c>
      <c r="C197" s="391" t="s">
        <v>1123</v>
      </c>
      <c r="D197" s="391" t="s">
        <v>213</v>
      </c>
      <c r="E197" s="391" t="s">
        <v>1676</v>
      </c>
      <c r="F197" s="391">
        <f>-2675-7500</f>
        <v>-10175</v>
      </c>
      <c r="G197" s="391">
        <f t="shared" si="3"/>
        <v>34</v>
      </c>
      <c r="H197" s="391"/>
      <c r="I197" s="391">
        <v>34</v>
      </c>
    </row>
    <row r="198" spans="1:9">
      <c r="A198" s="391">
        <v>195</v>
      </c>
      <c r="B198" s="391" t="s">
        <v>1677</v>
      </c>
      <c r="C198" s="391" t="s">
        <v>1123</v>
      </c>
      <c r="D198" s="391" t="s">
        <v>213</v>
      </c>
      <c r="E198" s="391" t="s">
        <v>1678</v>
      </c>
      <c r="F198" s="391" t="s">
        <v>1679</v>
      </c>
      <c r="G198" s="391">
        <f t="shared" si="3"/>
        <v>34</v>
      </c>
      <c r="H198" s="391"/>
      <c r="I198" s="391">
        <v>34</v>
      </c>
    </row>
    <row r="199" spans="1:9">
      <c r="A199" s="391">
        <v>196</v>
      </c>
      <c r="B199" s="391" t="s">
        <v>1680</v>
      </c>
      <c r="C199" s="391" t="s">
        <v>1123</v>
      </c>
      <c r="D199" s="391" t="s">
        <v>213</v>
      </c>
      <c r="E199" s="391" t="s">
        <v>1681</v>
      </c>
      <c r="F199" s="391" t="s">
        <v>1682</v>
      </c>
      <c r="G199" s="391">
        <f t="shared" si="3"/>
        <v>34</v>
      </c>
      <c r="H199" s="391"/>
      <c r="I199" s="391">
        <v>34</v>
      </c>
    </row>
    <row r="200" spans="1:9">
      <c r="A200" s="391">
        <v>197</v>
      </c>
      <c r="B200" s="391" t="s">
        <v>1683</v>
      </c>
      <c r="C200" s="391" t="s">
        <v>1123</v>
      </c>
      <c r="D200" s="391" t="s">
        <v>213</v>
      </c>
      <c r="E200" s="391" t="s">
        <v>1684</v>
      </c>
      <c r="F200" s="391" t="s">
        <v>1685</v>
      </c>
      <c r="G200" s="391">
        <f t="shared" si="3"/>
        <v>34</v>
      </c>
      <c r="H200" s="391">
        <v>0</v>
      </c>
      <c r="I200" s="391">
        <v>34</v>
      </c>
    </row>
    <row r="201" spans="1:9">
      <c r="A201" s="391">
        <v>198</v>
      </c>
      <c r="B201" s="391" t="s">
        <v>1686</v>
      </c>
      <c r="C201" s="391" t="s">
        <v>1123</v>
      </c>
      <c r="D201" s="391" t="s">
        <v>213</v>
      </c>
      <c r="E201" s="391" t="s">
        <v>1687</v>
      </c>
      <c r="F201" s="391" t="s">
        <v>1688</v>
      </c>
      <c r="G201" s="391">
        <f t="shared" si="3"/>
        <v>34</v>
      </c>
      <c r="H201" s="391">
        <v>5</v>
      </c>
      <c r="I201" s="391">
        <v>29</v>
      </c>
    </row>
    <row r="202" spans="1:9">
      <c r="A202" s="391">
        <v>199</v>
      </c>
      <c r="B202" s="391" t="s">
        <v>1689</v>
      </c>
      <c r="C202" s="391" t="s">
        <v>1123</v>
      </c>
      <c r="D202" s="391" t="s">
        <v>213</v>
      </c>
      <c r="E202" s="391" t="s">
        <v>1690</v>
      </c>
      <c r="F202" s="391" t="s">
        <v>1691</v>
      </c>
      <c r="G202" s="391">
        <f t="shared" si="3"/>
        <v>34</v>
      </c>
      <c r="H202" s="391">
        <v>2</v>
      </c>
      <c r="I202" s="391">
        <v>32</v>
      </c>
    </row>
    <row r="203" spans="1:9">
      <c r="A203" s="391">
        <v>200</v>
      </c>
      <c r="B203" s="391" t="s">
        <v>1692</v>
      </c>
      <c r="C203" s="391" t="s">
        <v>1123</v>
      </c>
      <c r="D203" s="391" t="s">
        <v>213</v>
      </c>
      <c r="E203" s="391" t="s">
        <v>1693</v>
      </c>
      <c r="F203" s="391" t="s">
        <v>1694</v>
      </c>
      <c r="G203" s="391">
        <f t="shared" si="3"/>
        <v>34</v>
      </c>
      <c r="H203" s="391"/>
      <c r="I203" s="391">
        <v>34</v>
      </c>
    </row>
    <row r="204" spans="1:9">
      <c r="A204" s="391">
        <v>201</v>
      </c>
      <c r="B204" s="391" t="s">
        <v>1695</v>
      </c>
      <c r="C204" s="391" t="s">
        <v>1123</v>
      </c>
      <c r="D204" s="391" t="s">
        <v>213</v>
      </c>
      <c r="E204" s="391" t="s">
        <v>1696</v>
      </c>
      <c r="F204" s="391" t="s">
        <v>1697</v>
      </c>
      <c r="G204" s="391">
        <f t="shared" si="3"/>
        <v>34</v>
      </c>
      <c r="H204" s="391"/>
      <c r="I204" s="391">
        <v>34</v>
      </c>
    </row>
    <row r="205" spans="1:9">
      <c r="A205" s="391">
        <v>202</v>
      </c>
      <c r="B205" s="391" t="s">
        <v>1698</v>
      </c>
      <c r="C205" s="391" t="s">
        <v>1123</v>
      </c>
      <c r="D205" s="391" t="s">
        <v>1327</v>
      </c>
      <c r="E205" s="391" t="s">
        <v>1699</v>
      </c>
      <c r="F205" s="391" t="s">
        <v>1700</v>
      </c>
      <c r="G205" s="391">
        <f t="shared" si="3"/>
        <v>34</v>
      </c>
      <c r="H205" s="391">
        <v>1</v>
      </c>
      <c r="I205" s="391">
        <v>33</v>
      </c>
    </row>
    <row r="206" spans="1:9">
      <c r="A206" s="391">
        <v>203</v>
      </c>
      <c r="B206" s="391" t="s">
        <v>1701</v>
      </c>
      <c r="C206" s="391" t="s">
        <v>1123</v>
      </c>
      <c r="D206" s="391" t="s">
        <v>1327</v>
      </c>
      <c r="E206" s="391" t="s">
        <v>1702</v>
      </c>
      <c r="F206" s="391" t="s">
        <v>1703</v>
      </c>
      <c r="G206" s="391">
        <f t="shared" si="3"/>
        <v>34</v>
      </c>
      <c r="H206" s="391">
        <v>0</v>
      </c>
      <c r="I206" s="391">
        <v>34</v>
      </c>
    </row>
    <row r="207" spans="1:9">
      <c r="A207" s="391">
        <v>204</v>
      </c>
      <c r="B207" s="391" t="s">
        <v>1704</v>
      </c>
      <c r="C207" s="391" t="s">
        <v>1123</v>
      </c>
      <c r="D207" s="391" t="s">
        <v>1327</v>
      </c>
      <c r="E207" s="391" t="s">
        <v>1705</v>
      </c>
      <c r="F207" s="391">
        <f>-582-9682</f>
        <v>-10264</v>
      </c>
      <c r="G207" s="391">
        <f t="shared" si="3"/>
        <v>34</v>
      </c>
      <c r="H207" s="391">
        <v>0</v>
      </c>
      <c r="I207" s="391">
        <v>34</v>
      </c>
    </row>
    <row r="208" spans="1:9">
      <c r="A208" s="391">
        <v>205</v>
      </c>
      <c r="B208" s="391" t="s">
        <v>1706</v>
      </c>
      <c r="C208" s="391" t="s">
        <v>1123</v>
      </c>
      <c r="D208" s="391" t="s">
        <v>1327</v>
      </c>
      <c r="E208" s="391" t="s">
        <v>1707</v>
      </c>
      <c r="F208" s="391" t="s">
        <v>1708</v>
      </c>
      <c r="G208" s="391">
        <f t="shared" si="3"/>
        <v>34</v>
      </c>
      <c r="H208" s="391">
        <v>6</v>
      </c>
      <c r="I208" s="391">
        <v>28</v>
      </c>
    </row>
    <row r="209" spans="1:9">
      <c r="A209" s="391">
        <v>206</v>
      </c>
      <c r="B209" s="391" t="s">
        <v>1709</v>
      </c>
      <c r="C209" s="391" t="s">
        <v>1123</v>
      </c>
      <c r="D209" s="391" t="s">
        <v>213</v>
      </c>
      <c r="E209" s="391" t="s">
        <v>1710</v>
      </c>
      <c r="F209" s="391" t="s">
        <v>1711</v>
      </c>
      <c r="G209" s="391">
        <f t="shared" si="3"/>
        <v>35</v>
      </c>
      <c r="H209" s="391">
        <v>35</v>
      </c>
      <c r="I209" s="391"/>
    </row>
    <row r="210" spans="1:9">
      <c r="A210" s="391">
        <v>207</v>
      </c>
      <c r="B210" s="391" t="s">
        <v>1712</v>
      </c>
      <c r="C210" s="391" t="s">
        <v>1123</v>
      </c>
      <c r="D210" s="391" t="s">
        <v>213</v>
      </c>
      <c r="E210" s="391" t="s">
        <v>1713</v>
      </c>
      <c r="F210" s="391" t="s">
        <v>1714</v>
      </c>
      <c r="G210" s="391">
        <f t="shared" si="3"/>
        <v>35</v>
      </c>
      <c r="H210" s="391">
        <v>33</v>
      </c>
      <c r="I210" s="391">
        <v>2</v>
      </c>
    </row>
    <row r="211" spans="1:9">
      <c r="A211" s="391">
        <v>208</v>
      </c>
      <c r="B211" s="391" t="s">
        <v>1715</v>
      </c>
      <c r="C211" s="391" t="s">
        <v>1123</v>
      </c>
      <c r="D211" s="391" t="s">
        <v>213</v>
      </c>
      <c r="E211" s="391" t="s">
        <v>1716</v>
      </c>
      <c r="F211" s="391" t="s">
        <v>1717</v>
      </c>
      <c r="G211" s="391">
        <f t="shared" si="3"/>
        <v>35</v>
      </c>
      <c r="H211" s="391">
        <v>5</v>
      </c>
      <c r="I211" s="391">
        <v>30</v>
      </c>
    </row>
    <row r="212" spans="1:9">
      <c r="A212" s="391">
        <v>209</v>
      </c>
      <c r="B212" s="391" t="s">
        <v>1718</v>
      </c>
      <c r="C212" s="391" t="s">
        <v>1123</v>
      </c>
      <c r="D212" s="391" t="s">
        <v>213</v>
      </c>
      <c r="E212" s="391" t="s">
        <v>1719</v>
      </c>
      <c r="F212" s="391" t="s">
        <v>1720</v>
      </c>
      <c r="G212" s="391">
        <f t="shared" si="3"/>
        <v>35</v>
      </c>
      <c r="H212" s="391"/>
      <c r="I212" s="391">
        <v>35</v>
      </c>
    </row>
    <row r="213" spans="1:9">
      <c r="A213" s="391">
        <v>210</v>
      </c>
      <c r="B213" s="391" t="s">
        <v>1721</v>
      </c>
      <c r="C213" s="391" t="s">
        <v>1123</v>
      </c>
      <c r="D213" s="391" t="s">
        <v>213</v>
      </c>
      <c r="E213" s="391" t="s">
        <v>1722</v>
      </c>
      <c r="F213" s="391" t="s">
        <v>1723</v>
      </c>
      <c r="G213" s="391">
        <f t="shared" si="3"/>
        <v>35</v>
      </c>
      <c r="H213" s="391">
        <v>0</v>
      </c>
      <c r="I213" s="391">
        <v>35</v>
      </c>
    </row>
    <row r="214" spans="1:9">
      <c r="A214" s="391">
        <v>211</v>
      </c>
      <c r="B214" s="391" t="s">
        <v>1724</v>
      </c>
      <c r="C214" s="391" t="s">
        <v>1123</v>
      </c>
      <c r="D214" s="391" t="s">
        <v>213</v>
      </c>
      <c r="E214" s="391" t="s">
        <v>1725</v>
      </c>
      <c r="F214" s="391" t="s">
        <v>1726</v>
      </c>
      <c r="G214" s="391">
        <f t="shared" si="3"/>
        <v>35</v>
      </c>
      <c r="H214" s="391"/>
      <c r="I214" s="391">
        <v>35</v>
      </c>
    </row>
    <row r="215" spans="1:9">
      <c r="A215" s="391">
        <v>212</v>
      </c>
      <c r="B215" s="391" t="s">
        <v>1727</v>
      </c>
      <c r="C215" s="391" t="s">
        <v>1123</v>
      </c>
      <c r="D215" s="391" t="s">
        <v>213</v>
      </c>
      <c r="E215" s="391" t="s">
        <v>1728</v>
      </c>
      <c r="F215" s="391" t="s">
        <v>1729</v>
      </c>
      <c r="G215" s="391">
        <f t="shared" si="3"/>
        <v>35</v>
      </c>
      <c r="H215" s="391">
        <v>10</v>
      </c>
      <c r="I215" s="391">
        <v>25</v>
      </c>
    </row>
    <row r="216" spans="1:9">
      <c r="A216" s="391">
        <v>213</v>
      </c>
      <c r="B216" s="391" t="s">
        <v>1730</v>
      </c>
      <c r="C216" s="391" t="s">
        <v>1123</v>
      </c>
      <c r="D216" s="391" t="s">
        <v>213</v>
      </c>
      <c r="E216" s="391" t="s">
        <v>1731</v>
      </c>
      <c r="F216" s="391" t="s">
        <v>1732</v>
      </c>
      <c r="G216" s="391">
        <f t="shared" si="3"/>
        <v>35</v>
      </c>
      <c r="H216" s="391">
        <v>0</v>
      </c>
      <c r="I216" s="391">
        <v>35</v>
      </c>
    </row>
    <row r="217" spans="1:9">
      <c r="A217" s="391">
        <v>214</v>
      </c>
      <c r="B217" s="391" t="s">
        <v>1521</v>
      </c>
      <c r="C217" s="391" t="s">
        <v>1123</v>
      </c>
      <c r="D217" s="391" t="s">
        <v>213</v>
      </c>
      <c r="E217" s="391" t="s">
        <v>1733</v>
      </c>
      <c r="F217" s="391" t="s">
        <v>1734</v>
      </c>
      <c r="G217" s="391">
        <f t="shared" si="3"/>
        <v>35</v>
      </c>
      <c r="H217" s="391"/>
      <c r="I217" s="391">
        <v>35</v>
      </c>
    </row>
    <row r="218" spans="1:9">
      <c r="A218" s="391">
        <v>215</v>
      </c>
      <c r="B218" s="391" t="s">
        <v>1735</v>
      </c>
      <c r="C218" s="391" t="s">
        <v>1123</v>
      </c>
      <c r="D218" s="391" t="s">
        <v>213</v>
      </c>
      <c r="E218" s="391" t="s">
        <v>1736</v>
      </c>
      <c r="F218" s="391" t="s">
        <v>1737</v>
      </c>
      <c r="G218" s="391">
        <f t="shared" si="3"/>
        <v>35</v>
      </c>
      <c r="H218" s="391">
        <v>2</v>
      </c>
      <c r="I218" s="391">
        <v>33</v>
      </c>
    </row>
    <row r="219" spans="1:9">
      <c r="A219" s="391">
        <v>216</v>
      </c>
      <c r="B219" s="391" t="s">
        <v>1738</v>
      </c>
      <c r="C219" s="391" t="s">
        <v>1123</v>
      </c>
      <c r="D219" s="391" t="s">
        <v>213</v>
      </c>
      <c r="E219" s="391" t="s">
        <v>1739</v>
      </c>
      <c r="F219" s="391" t="s">
        <v>1740</v>
      </c>
      <c r="G219" s="391">
        <f t="shared" si="3"/>
        <v>35</v>
      </c>
      <c r="H219" s="391">
        <v>1</v>
      </c>
      <c r="I219" s="391">
        <v>34</v>
      </c>
    </row>
    <row r="220" spans="1:9">
      <c r="A220" s="391">
        <v>217</v>
      </c>
      <c r="B220" s="391" t="s">
        <v>1741</v>
      </c>
      <c r="C220" s="391" t="s">
        <v>1123</v>
      </c>
      <c r="D220" s="391" t="s">
        <v>213</v>
      </c>
      <c r="E220" s="391" t="s">
        <v>1742</v>
      </c>
      <c r="F220" s="391">
        <f>-985-8466</f>
        <v>-9451</v>
      </c>
      <c r="G220" s="391">
        <f t="shared" si="3"/>
        <v>35</v>
      </c>
      <c r="H220" s="391"/>
      <c r="I220" s="391">
        <v>35</v>
      </c>
    </row>
    <row r="221" spans="1:9">
      <c r="A221" s="391">
        <v>218</v>
      </c>
      <c r="B221" s="391" t="s">
        <v>1743</v>
      </c>
      <c r="C221" s="391" t="s">
        <v>1123</v>
      </c>
      <c r="D221" s="391" t="s">
        <v>213</v>
      </c>
      <c r="E221" s="391" t="s">
        <v>1744</v>
      </c>
      <c r="F221" s="391" t="s">
        <v>1745</v>
      </c>
      <c r="G221" s="391">
        <f t="shared" si="3"/>
        <v>35</v>
      </c>
      <c r="H221" s="391">
        <v>35</v>
      </c>
      <c r="I221" s="391"/>
    </row>
    <row r="222" spans="1:9">
      <c r="A222" s="391">
        <v>219</v>
      </c>
      <c r="B222" s="391" t="s">
        <v>1746</v>
      </c>
      <c r="C222" s="391" t="s">
        <v>1123</v>
      </c>
      <c r="D222" s="391" t="s">
        <v>213</v>
      </c>
      <c r="E222" s="391" t="s">
        <v>1747</v>
      </c>
      <c r="F222" s="391" t="s">
        <v>1748</v>
      </c>
      <c r="G222" s="391">
        <f t="shared" si="3"/>
        <v>35</v>
      </c>
      <c r="H222" s="391"/>
      <c r="I222" s="391">
        <v>35</v>
      </c>
    </row>
    <row r="223" spans="1:9">
      <c r="A223" s="391">
        <v>220</v>
      </c>
      <c r="B223" s="391" t="s">
        <v>1749</v>
      </c>
      <c r="C223" s="391" t="s">
        <v>1123</v>
      </c>
      <c r="D223" s="391" t="s">
        <v>213</v>
      </c>
      <c r="E223" s="391" t="s">
        <v>1750</v>
      </c>
      <c r="F223" s="391" t="s">
        <v>1751</v>
      </c>
      <c r="G223" s="391">
        <f t="shared" si="3"/>
        <v>35</v>
      </c>
      <c r="H223" s="391"/>
      <c r="I223" s="391">
        <v>35</v>
      </c>
    </row>
    <row r="224" spans="1:9">
      <c r="A224" s="391">
        <v>221</v>
      </c>
      <c r="B224" s="391" t="s">
        <v>1752</v>
      </c>
      <c r="C224" s="391" t="s">
        <v>1123</v>
      </c>
      <c r="D224" s="391" t="s">
        <v>213</v>
      </c>
      <c r="E224" s="391" t="s">
        <v>1753</v>
      </c>
      <c r="F224" s="391" t="s">
        <v>1754</v>
      </c>
      <c r="G224" s="391">
        <f t="shared" si="3"/>
        <v>35</v>
      </c>
      <c r="H224" s="391">
        <v>4</v>
      </c>
      <c r="I224" s="391">
        <v>31</v>
      </c>
    </row>
    <row r="225" spans="1:9">
      <c r="A225" s="391">
        <v>222</v>
      </c>
      <c r="B225" s="391" t="s">
        <v>1755</v>
      </c>
      <c r="C225" s="391" t="s">
        <v>1123</v>
      </c>
      <c r="D225" s="391" t="s">
        <v>213</v>
      </c>
      <c r="E225" s="391" t="s">
        <v>1756</v>
      </c>
      <c r="F225" s="391" t="s">
        <v>1757</v>
      </c>
      <c r="G225" s="391">
        <f t="shared" si="3"/>
        <v>35</v>
      </c>
      <c r="H225" s="391"/>
      <c r="I225" s="391">
        <v>35</v>
      </c>
    </row>
    <row r="226" spans="1:9">
      <c r="A226" s="391">
        <v>223</v>
      </c>
      <c r="B226" s="391" t="s">
        <v>1758</v>
      </c>
      <c r="C226" s="391" t="s">
        <v>1123</v>
      </c>
      <c r="D226" s="391" t="s">
        <v>213</v>
      </c>
      <c r="E226" s="391" t="s">
        <v>1759</v>
      </c>
      <c r="F226" s="391" t="s">
        <v>1760</v>
      </c>
      <c r="G226" s="391">
        <f t="shared" si="3"/>
        <v>35</v>
      </c>
      <c r="H226" s="391"/>
      <c r="I226" s="391">
        <v>35</v>
      </c>
    </row>
    <row r="227" spans="1:9">
      <c r="A227" s="391">
        <v>224</v>
      </c>
      <c r="B227" s="391" t="s">
        <v>1761</v>
      </c>
      <c r="C227" s="391" t="s">
        <v>1123</v>
      </c>
      <c r="D227" s="391" t="s">
        <v>213</v>
      </c>
      <c r="E227" s="391" t="s">
        <v>1762</v>
      </c>
      <c r="F227" s="391" t="s">
        <v>1763</v>
      </c>
      <c r="G227" s="391">
        <f t="shared" si="3"/>
        <v>35</v>
      </c>
      <c r="H227" s="391"/>
      <c r="I227" s="391">
        <v>35</v>
      </c>
    </row>
    <row r="228" spans="1:9">
      <c r="A228" s="391">
        <v>225</v>
      </c>
      <c r="B228" s="391" t="s">
        <v>1764</v>
      </c>
      <c r="C228" s="391" t="s">
        <v>1123</v>
      </c>
      <c r="D228" s="391" t="s">
        <v>213</v>
      </c>
      <c r="E228" s="391" t="s">
        <v>1765</v>
      </c>
      <c r="F228" s="391" t="s">
        <v>1766</v>
      </c>
      <c r="G228" s="391">
        <f t="shared" si="3"/>
        <v>35</v>
      </c>
      <c r="H228" s="391"/>
      <c r="I228" s="391">
        <v>35</v>
      </c>
    </row>
    <row r="229" spans="1:9">
      <c r="A229" s="391">
        <v>226</v>
      </c>
      <c r="B229" s="391" t="s">
        <v>1767</v>
      </c>
      <c r="C229" s="391" t="s">
        <v>1123</v>
      </c>
      <c r="D229" s="391" t="s">
        <v>213</v>
      </c>
      <c r="E229" s="391" t="s">
        <v>1768</v>
      </c>
      <c r="F229" s="391" t="s">
        <v>1769</v>
      </c>
      <c r="G229" s="391">
        <f t="shared" si="3"/>
        <v>35</v>
      </c>
      <c r="H229" s="391">
        <v>2</v>
      </c>
      <c r="I229" s="391">
        <v>33</v>
      </c>
    </row>
    <row r="230" spans="1:9">
      <c r="A230" s="391">
        <v>227</v>
      </c>
      <c r="B230" s="391" t="s">
        <v>1770</v>
      </c>
      <c r="C230" s="391" t="s">
        <v>1123</v>
      </c>
      <c r="D230" s="391" t="s">
        <v>213</v>
      </c>
      <c r="E230" s="391" t="s">
        <v>1771</v>
      </c>
      <c r="F230" s="391">
        <f>-2068-5656</f>
        <v>-7724</v>
      </c>
      <c r="G230" s="391">
        <f t="shared" si="3"/>
        <v>35</v>
      </c>
      <c r="H230" s="391"/>
      <c r="I230" s="391">
        <v>35</v>
      </c>
    </row>
    <row r="231" spans="1:9">
      <c r="A231" s="391">
        <v>228</v>
      </c>
      <c r="B231" s="391" t="s">
        <v>1281</v>
      </c>
      <c r="C231" s="391" t="s">
        <v>1123</v>
      </c>
      <c r="D231" s="391" t="s">
        <v>213</v>
      </c>
      <c r="E231" s="391" t="s">
        <v>1772</v>
      </c>
      <c r="F231" s="391" t="s">
        <v>1773</v>
      </c>
      <c r="G231" s="391">
        <f t="shared" si="3"/>
        <v>35</v>
      </c>
      <c r="H231" s="391">
        <v>0</v>
      </c>
      <c r="I231" s="391">
        <v>35</v>
      </c>
    </row>
    <row r="232" spans="1:9">
      <c r="A232" s="391">
        <v>229</v>
      </c>
      <c r="B232" s="391" t="s">
        <v>1774</v>
      </c>
      <c r="C232" s="391" t="s">
        <v>1123</v>
      </c>
      <c r="D232" s="391" t="s">
        <v>213</v>
      </c>
      <c r="E232" s="391" t="s">
        <v>1775</v>
      </c>
      <c r="F232" s="391" t="s">
        <v>1776</v>
      </c>
      <c r="G232" s="391">
        <f t="shared" si="3"/>
        <v>35</v>
      </c>
      <c r="H232" s="391">
        <v>4</v>
      </c>
      <c r="I232" s="391">
        <v>31</v>
      </c>
    </row>
    <row r="233" spans="1:9">
      <c r="A233" s="391">
        <v>230</v>
      </c>
      <c r="B233" s="391" t="s">
        <v>1777</v>
      </c>
      <c r="C233" s="391" t="s">
        <v>1123</v>
      </c>
      <c r="D233" s="391" t="s">
        <v>213</v>
      </c>
      <c r="E233" s="391" t="s">
        <v>1778</v>
      </c>
      <c r="F233" s="391" t="s">
        <v>1779</v>
      </c>
      <c r="G233" s="391">
        <f t="shared" si="3"/>
        <v>35</v>
      </c>
      <c r="H233" s="391"/>
      <c r="I233" s="391">
        <v>35</v>
      </c>
    </row>
    <row r="234" spans="1:9">
      <c r="A234" s="391">
        <v>231</v>
      </c>
      <c r="B234" s="391" t="s">
        <v>1780</v>
      </c>
      <c r="C234" s="391" t="s">
        <v>1123</v>
      </c>
      <c r="D234" s="391" t="s">
        <v>213</v>
      </c>
      <c r="E234" s="391" t="s">
        <v>1781</v>
      </c>
      <c r="F234" s="391" t="s">
        <v>1782</v>
      </c>
      <c r="G234" s="391">
        <f t="shared" si="3"/>
        <v>35</v>
      </c>
      <c r="H234" s="391">
        <v>7</v>
      </c>
      <c r="I234" s="391">
        <v>28</v>
      </c>
    </row>
    <row r="235" spans="1:9">
      <c r="A235" s="391">
        <v>232</v>
      </c>
      <c r="B235" s="391" t="s">
        <v>1783</v>
      </c>
      <c r="C235" s="391" t="s">
        <v>1123</v>
      </c>
      <c r="D235" s="391" t="s">
        <v>1327</v>
      </c>
      <c r="E235" s="391" t="s">
        <v>1784</v>
      </c>
      <c r="F235" s="391" t="s">
        <v>1785</v>
      </c>
      <c r="G235" s="391">
        <f t="shared" si="3"/>
        <v>35</v>
      </c>
      <c r="H235" s="391">
        <v>2</v>
      </c>
      <c r="I235" s="391">
        <v>33</v>
      </c>
    </row>
    <row r="236" spans="1:9">
      <c r="A236" s="391">
        <v>233</v>
      </c>
      <c r="B236" s="391" t="s">
        <v>1786</v>
      </c>
      <c r="C236" s="391" t="s">
        <v>1123</v>
      </c>
      <c r="D236" s="391" t="s">
        <v>1327</v>
      </c>
      <c r="E236" s="391" t="s">
        <v>1787</v>
      </c>
      <c r="F236" s="391" t="s">
        <v>1788</v>
      </c>
      <c r="G236" s="391">
        <f t="shared" si="3"/>
        <v>35</v>
      </c>
      <c r="H236" s="391"/>
      <c r="I236" s="391">
        <v>35</v>
      </c>
    </row>
    <row r="237" spans="1:9">
      <c r="A237" s="391">
        <v>234</v>
      </c>
      <c r="B237" s="391" t="s">
        <v>1789</v>
      </c>
      <c r="C237" s="391" t="s">
        <v>1123</v>
      </c>
      <c r="D237" s="391" t="s">
        <v>1327</v>
      </c>
      <c r="E237" s="391" t="s">
        <v>1790</v>
      </c>
      <c r="F237" s="391" t="s">
        <v>1791</v>
      </c>
      <c r="G237" s="391">
        <f t="shared" si="3"/>
        <v>35</v>
      </c>
      <c r="H237" s="391">
        <v>6</v>
      </c>
      <c r="I237" s="391">
        <v>29</v>
      </c>
    </row>
    <row r="238" spans="1:9">
      <c r="A238" s="391">
        <v>235</v>
      </c>
      <c r="B238" s="391" t="s">
        <v>1792</v>
      </c>
      <c r="C238" s="391" t="s">
        <v>1123</v>
      </c>
      <c r="D238" s="391" t="s">
        <v>1327</v>
      </c>
      <c r="E238" s="391" t="s">
        <v>1793</v>
      </c>
      <c r="F238" s="391" t="s">
        <v>1794</v>
      </c>
      <c r="G238" s="391">
        <f t="shared" si="3"/>
        <v>35</v>
      </c>
      <c r="H238" s="391"/>
      <c r="I238" s="391">
        <v>35</v>
      </c>
    </row>
    <row r="239" spans="1:9">
      <c r="A239" s="391">
        <v>236</v>
      </c>
      <c r="B239" s="391" t="s">
        <v>1795</v>
      </c>
      <c r="C239" s="391" t="s">
        <v>1123</v>
      </c>
      <c r="D239" s="391" t="s">
        <v>213</v>
      </c>
      <c r="E239" s="391" t="s">
        <v>1796</v>
      </c>
      <c r="F239" s="391" t="s">
        <v>1797</v>
      </c>
      <c r="G239" s="391">
        <f t="shared" si="3"/>
        <v>36</v>
      </c>
      <c r="H239" s="391">
        <v>23</v>
      </c>
      <c r="I239" s="391">
        <v>13</v>
      </c>
    </row>
    <row r="240" spans="1:9">
      <c r="A240" s="391">
        <v>237</v>
      </c>
      <c r="B240" s="391" t="s">
        <v>1798</v>
      </c>
      <c r="C240" s="391" t="s">
        <v>1123</v>
      </c>
      <c r="D240" s="391" t="s">
        <v>213</v>
      </c>
      <c r="E240" s="391" t="s">
        <v>1799</v>
      </c>
      <c r="F240" s="391" t="s">
        <v>1800</v>
      </c>
      <c r="G240" s="391">
        <f t="shared" si="3"/>
        <v>36</v>
      </c>
      <c r="H240" s="391">
        <v>3</v>
      </c>
      <c r="I240" s="391">
        <v>33</v>
      </c>
    </row>
    <row r="241" spans="1:9">
      <c r="A241" s="391">
        <v>238</v>
      </c>
      <c r="B241" s="391" t="s">
        <v>1801</v>
      </c>
      <c r="C241" s="391" t="s">
        <v>1123</v>
      </c>
      <c r="D241" s="391" t="s">
        <v>213</v>
      </c>
      <c r="E241" s="391" t="s">
        <v>1802</v>
      </c>
      <c r="F241" s="391" t="s">
        <v>1803</v>
      </c>
      <c r="G241" s="391">
        <f t="shared" si="3"/>
        <v>36</v>
      </c>
      <c r="H241" s="391">
        <v>0</v>
      </c>
      <c r="I241" s="391">
        <v>36</v>
      </c>
    </row>
    <row r="242" spans="1:9">
      <c r="A242" s="391">
        <v>239</v>
      </c>
      <c r="B242" s="391" t="s">
        <v>1804</v>
      </c>
      <c r="C242" s="391" t="s">
        <v>1123</v>
      </c>
      <c r="D242" s="391" t="s">
        <v>213</v>
      </c>
      <c r="E242" s="391" t="s">
        <v>1805</v>
      </c>
      <c r="F242" s="391" t="s">
        <v>1806</v>
      </c>
      <c r="G242" s="391">
        <f t="shared" si="3"/>
        <v>36</v>
      </c>
      <c r="H242" s="391"/>
      <c r="I242" s="391">
        <v>36</v>
      </c>
    </row>
    <row r="243" spans="1:9">
      <c r="A243" s="391">
        <v>240</v>
      </c>
      <c r="B243" s="391" t="s">
        <v>1807</v>
      </c>
      <c r="C243" s="391" t="s">
        <v>1123</v>
      </c>
      <c r="D243" s="391" t="s">
        <v>213</v>
      </c>
      <c r="E243" s="391" t="s">
        <v>1808</v>
      </c>
      <c r="F243" s="391" t="s">
        <v>1809</v>
      </c>
      <c r="G243" s="391">
        <f t="shared" si="3"/>
        <v>36</v>
      </c>
      <c r="H243" s="391">
        <v>0</v>
      </c>
      <c r="I243" s="391">
        <v>36</v>
      </c>
    </row>
    <row r="244" spans="1:9">
      <c r="A244" s="391">
        <v>241</v>
      </c>
      <c r="B244" s="391" t="s">
        <v>1392</v>
      </c>
      <c r="C244" s="391" t="s">
        <v>1123</v>
      </c>
      <c r="D244" s="391" t="s">
        <v>213</v>
      </c>
      <c r="E244" s="391" t="s">
        <v>1810</v>
      </c>
      <c r="F244" s="391" t="s">
        <v>1811</v>
      </c>
      <c r="G244" s="391">
        <f t="shared" si="3"/>
        <v>36</v>
      </c>
      <c r="H244" s="391"/>
      <c r="I244" s="391">
        <v>36</v>
      </c>
    </row>
    <row r="245" spans="1:9">
      <c r="A245" s="391">
        <v>242</v>
      </c>
      <c r="B245" s="391" t="s">
        <v>1812</v>
      </c>
      <c r="C245" s="391" t="s">
        <v>1123</v>
      </c>
      <c r="D245" s="391" t="s">
        <v>213</v>
      </c>
      <c r="E245" s="391" t="s">
        <v>1813</v>
      </c>
      <c r="F245" s="391" t="s">
        <v>1814</v>
      </c>
      <c r="G245" s="391">
        <f t="shared" si="3"/>
        <v>36</v>
      </c>
      <c r="H245" s="391">
        <v>1</v>
      </c>
      <c r="I245" s="391">
        <v>35</v>
      </c>
    </row>
    <row r="246" spans="1:9">
      <c r="A246" s="391">
        <v>243</v>
      </c>
      <c r="B246" s="391" t="s">
        <v>1815</v>
      </c>
      <c r="C246" s="391" t="s">
        <v>1123</v>
      </c>
      <c r="D246" s="391" t="s">
        <v>213</v>
      </c>
      <c r="E246" s="391" t="s">
        <v>1816</v>
      </c>
      <c r="F246" s="391" t="s">
        <v>1817</v>
      </c>
      <c r="G246" s="391">
        <f t="shared" si="3"/>
        <v>36</v>
      </c>
      <c r="H246" s="391">
        <v>6</v>
      </c>
      <c r="I246" s="391">
        <v>30</v>
      </c>
    </row>
    <row r="247" spans="1:9">
      <c r="A247" s="391">
        <v>244</v>
      </c>
      <c r="B247" s="391" t="s">
        <v>1818</v>
      </c>
      <c r="C247" s="391" t="s">
        <v>1123</v>
      </c>
      <c r="D247" s="391" t="s">
        <v>213</v>
      </c>
      <c r="E247" s="391" t="s">
        <v>1819</v>
      </c>
      <c r="F247" s="391" t="s">
        <v>1820</v>
      </c>
      <c r="G247" s="391">
        <f t="shared" si="3"/>
        <v>36</v>
      </c>
      <c r="H247" s="391">
        <v>2</v>
      </c>
      <c r="I247" s="391">
        <v>34</v>
      </c>
    </row>
    <row r="248" spans="1:9">
      <c r="A248" s="391">
        <v>245</v>
      </c>
      <c r="B248" s="391" t="s">
        <v>1821</v>
      </c>
      <c r="C248" s="391" t="s">
        <v>1123</v>
      </c>
      <c r="D248" s="391" t="s">
        <v>213</v>
      </c>
      <c r="E248" s="391" t="s">
        <v>1822</v>
      </c>
      <c r="F248" s="391" t="s">
        <v>1823</v>
      </c>
      <c r="G248" s="391">
        <f t="shared" si="3"/>
        <v>36</v>
      </c>
      <c r="H248" s="391">
        <v>4</v>
      </c>
      <c r="I248" s="391">
        <v>32</v>
      </c>
    </row>
    <row r="249" spans="1:9">
      <c r="A249" s="391">
        <v>246</v>
      </c>
      <c r="B249" s="391" t="s">
        <v>1824</v>
      </c>
      <c r="C249" s="391" t="s">
        <v>1123</v>
      </c>
      <c r="D249" s="391" t="s">
        <v>213</v>
      </c>
      <c r="E249" s="391" t="s">
        <v>1825</v>
      </c>
      <c r="F249" s="391" t="s">
        <v>1826</v>
      </c>
      <c r="G249" s="391">
        <f t="shared" si="3"/>
        <v>36</v>
      </c>
      <c r="H249" s="391"/>
      <c r="I249" s="391">
        <v>36</v>
      </c>
    </row>
    <row r="250" spans="1:9">
      <c r="A250" s="391">
        <v>247</v>
      </c>
      <c r="B250" s="391" t="s">
        <v>1827</v>
      </c>
      <c r="C250" s="391" t="s">
        <v>1123</v>
      </c>
      <c r="D250" s="391" t="s">
        <v>213</v>
      </c>
      <c r="E250" s="391" t="s">
        <v>1828</v>
      </c>
      <c r="F250" s="391" t="s">
        <v>1829</v>
      </c>
      <c r="G250" s="391">
        <f t="shared" si="3"/>
        <v>36</v>
      </c>
      <c r="H250" s="391">
        <v>9</v>
      </c>
      <c r="I250" s="391">
        <v>27</v>
      </c>
    </row>
    <row r="251" spans="1:9">
      <c r="A251" s="391">
        <v>248</v>
      </c>
      <c r="B251" s="391" t="s">
        <v>1830</v>
      </c>
      <c r="C251" s="391" t="s">
        <v>1123</v>
      </c>
      <c r="D251" s="391" t="s">
        <v>213</v>
      </c>
      <c r="E251" s="391" t="s">
        <v>1831</v>
      </c>
      <c r="F251" s="391" t="s">
        <v>1832</v>
      </c>
      <c r="G251" s="391">
        <f t="shared" si="3"/>
        <v>36</v>
      </c>
      <c r="H251" s="391"/>
      <c r="I251" s="391">
        <v>36</v>
      </c>
    </row>
    <row r="252" spans="1:9">
      <c r="A252" s="391">
        <v>249</v>
      </c>
      <c r="B252" s="391" t="s">
        <v>1833</v>
      </c>
      <c r="C252" s="391" t="s">
        <v>1123</v>
      </c>
      <c r="D252" s="391" t="s">
        <v>213</v>
      </c>
      <c r="E252" s="391" t="s">
        <v>1834</v>
      </c>
      <c r="F252" s="391" t="s">
        <v>1835</v>
      </c>
      <c r="G252" s="391">
        <f t="shared" si="3"/>
        <v>36</v>
      </c>
      <c r="H252" s="391"/>
      <c r="I252" s="391">
        <v>36</v>
      </c>
    </row>
    <row r="253" spans="1:9">
      <c r="A253" s="391">
        <v>250</v>
      </c>
      <c r="B253" s="391" t="s">
        <v>1836</v>
      </c>
      <c r="C253" s="391" t="s">
        <v>1123</v>
      </c>
      <c r="D253" s="391" t="s">
        <v>213</v>
      </c>
      <c r="E253" s="391" t="s">
        <v>1837</v>
      </c>
      <c r="F253" s="391" t="s">
        <v>1838</v>
      </c>
      <c r="G253" s="391">
        <f t="shared" si="3"/>
        <v>36</v>
      </c>
      <c r="H253" s="391"/>
      <c r="I253" s="391">
        <v>36</v>
      </c>
    </row>
    <row r="254" spans="1:9">
      <c r="A254" s="391">
        <v>251</v>
      </c>
      <c r="B254" s="391" t="s">
        <v>1839</v>
      </c>
      <c r="C254" s="391" t="s">
        <v>1123</v>
      </c>
      <c r="D254" s="391" t="s">
        <v>213</v>
      </c>
      <c r="E254" s="391" t="s">
        <v>1840</v>
      </c>
      <c r="F254" s="391" t="s">
        <v>1841</v>
      </c>
      <c r="G254" s="391">
        <f t="shared" si="3"/>
        <v>36</v>
      </c>
      <c r="H254" s="391">
        <v>5</v>
      </c>
      <c r="I254" s="391">
        <v>31</v>
      </c>
    </row>
    <row r="255" spans="1:9">
      <c r="A255" s="391">
        <v>252</v>
      </c>
      <c r="B255" s="391" t="s">
        <v>1842</v>
      </c>
      <c r="C255" s="391" t="s">
        <v>1123</v>
      </c>
      <c r="D255" s="391" t="s">
        <v>213</v>
      </c>
      <c r="E255" s="391" t="s">
        <v>1843</v>
      </c>
      <c r="F255" s="391" t="s">
        <v>1844</v>
      </c>
      <c r="G255" s="391">
        <f t="shared" si="3"/>
        <v>36</v>
      </c>
      <c r="H255" s="391"/>
      <c r="I255" s="391">
        <v>36</v>
      </c>
    </row>
    <row r="256" spans="1:9">
      <c r="A256" s="391">
        <v>253</v>
      </c>
      <c r="B256" s="391" t="s">
        <v>1845</v>
      </c>
      <c r="C256" s="391" t="s">
        <v>1123</v>
      </c>
      <c r="D256" s="391" t="s">
        <v>213</v>
      </c>
      <c r="E256" s="391" t="s">
        <v>1846</v>
      </c>
      <c r="F256" s="391" t="s">
        <v>1847</v>
      </c>
      <c r="G256" s="391">
        <f t="shared" si="3"/>
        <v>36</v>
      </c>
      <c r="H256" s="391"/>
      <c r="I256" s="391">
        <v>36</v>
      </c>
    </row>
    <row r="257" spans="1:9">
      <c r="A257" s="391">
        <v>254</v>
      </c>
      <c r="B257" s="391" t="s">
        <v>1848</v>
      </c>
      <c r="C257" s="391" t="s">
        <v>1123</v>
      </c>
      <c r="D257" s="391" t="s">
        <v>213</v>
      </c>
      <c r="E257" s="391" t="s">
        <v>1849</v>
      </c>
      <c r="F257" s="391" t="s">
        <v>1850</v>
      </c>
      <c r="G257" s="391">
        <f t="shared" si="3"/>
        <v>36</v>
      </c>
      <c r="H257" s="391"/>
      <c r="I257" s="391">
        <v>36</v>
      </c>
    </row>
    <row r="258" spans="1:9">
      <c r="A258" s="391">
        <v>255</v>
      </c>
      <c r="B258" s="391" t="s">
        <v>1851</v>
      </c>
      <c r="C258" s="391" t="s">
        <v>1123</v>
      </c>
      <c r="D258" s="391" t="s">
        <v>213</v>
      </c>
      <c r="E258" s="391" t="s">
        <v>1852</v>
      </c>
      <c r="F258" s="391">
        <f>-2671-173</f>
        <v>-2844</v>
      </c>
      <c r="G258" s="391">
        <f t="shared" si="3"/>
        <v>36</v>
      </c>
      <c r="H258" s="391">
        <v>2</v>
      </c>
      <c r="I258" s="391">
        <v>34</v>
      </c>
    </row>
    <row r="259" spans="1:9">
      <c r="A259" s="391">
        <v>256</v>
      </c>
      <c r="B259" s="391" t="s">
        <v>1853</v>
      </c>
      <c r="C259" s="391" t="s">
        <v>1123</v>
      </c>
      <c r="D259" s="391" t="s">
        <v>213</v>
      </c>
      <c r="E259" s="391" t="s">
        <v>1854</v>
      </c>
      <c r="F259" s="391" t="s">
        <v>1855</v>
      </c>
      <c r="G259" s="391">
        <f t="shared" si="3"/>
        <v>36</v>
      </c>
      <c r="H259" s="391">
        <v>10</v>
      </c>
      <c r="I259" s="391">
        <v>26</v>
      </c>
    </row>
    <row r="260" spans="1:9">
      <c r="A260" s="391">
        <v>257</v>
      </c>
      <c r="B260" s="391" t="s">
        <v>1856</v>
      </c>
      <c r="C260" s="391" t="s">
        <v>1123</v>
      </c>
      <c r="D260" s="391" t="s">
        <v>213</v>
      </c>
      <c r="E260" s="391" t="s">
        <v>1857</v>
      </c>
      <c r="F260" s="391" t="s">
        <v>1858</v>
      </c>
      <c r="G260" s="391">
        <f t="shared" ref="G260:G323" si="4">SUM(H260:I260)</f>
        <v>36</v>
      </c>
      <c r="H260" s="391"/>
      <c r="I260" s="391">
        <v>36</v>
      </c>
    </row>
    <row r="261" spans="1:9">
      <c r="A261" s="391">
        <v>258</v>
      </c>
      <c r="B261" s="391" t="s">
        <v>1859</v>
      </c>
      <c r="C261" s="391" t="s">
        <v>1123</v>
      </c>
      <c r="D261" s="391" t="s">
        <v>213</v>
      </c>
      <c r="E261" s="391" t="s">
        <v>1860</v>
      </c>
      <c r="F261" s="391" t="s">
        <v>1861</v>
      </c>
      <c r="G261" s="391">
        <f t="shared" si="4"/>
        <v>36</v>
      </c>
      <c r="H261" s="391">
        <v>18</v>
      </c>
      <c r="I261" s="391">
        <v>18</v>
      </c>
    </row>
    <row r="262" spans="1:9">
      <c r="A262" s="391">
        <v>259</v>
      </c>
      <c r="B262" s="391" t="s">
        <v>1862</v>
      </c>
      <c r="C262" s="391" t="s">
        <v>1123</v>
      </c>
      <c r="D262" s="391" t="s">
        <v>213</v>
      </c>
      <c r="E262" s="391" t="s">
        <v>1863</v>
      </c>
      <c r="F262" s="391" t="s">
        <v>1864</v>
      </c>
      <c r="G262" s="391">
        <f t="shared" si="4"/>
        <v>36</v>
      </c>
      <c r="H262" s="391">
        <v>14</v>
      </c>
      <c r="I262" s="391">
        <v>22</v>
      </c>
    </row>
    <row r="263" spans="1:9">
      <c r="A263" s="391">
        <v>260</v>
      </c>
      <c r="B263" s="391" t="s">
        <v>1865</v>
      </c>
      <c r="C263" s="391" t="s">
        <v>1123</v>
      </c>
      <c r="D263" s="391" t="s">
        <v>213</v>
      </c>
      <c r="E263" s="391" t="s">
        <v>1866</v>
      </c>
      <c r="F263" s="391" t="s">
        <v>1867</v>
      </c>
      <c r="G263" s="391">
        <f t="shared" si="4"/>
        <v>36</v>
      </c>
      <c r="H263" s="391">
        <v>9</v>
      </c>
      <c r="I263" s="391">
        <v>27</v>
      </c>
    </row>
    <row r="264" spans="1:9">
      <c r="A264" s="391">
        <v>261</v>
      </c>
      <c r="B264" s="391" t="s">
        <v>1868</v>
      </c>
      <c r="C264" s="391" t="s">
        <v>1123</v>
      </c>
      <c r="D264" s="391" t="s">
        <v>213</v>
      </c>
      <c r="E264" s="391" t="s">
        <v>1869</v>
      </c>
      <c r="F264" s="391" t="s">
        <v>1870</v>
      </c>
      <c r="G264" s="391">
        <f t="shared" si="4"/>
        <v>36</v>
      </c>
      <c r="H264" s="391">
        <v>0</v>
      </c>
      <c r="I264" s="391">
        <v>36</v>
      </c>
    </row>
    <row r="265" spans="1:9">
      <c r="A265" s="391">
        <v>262</v>
      </c>
      <c r="B265" s="391" t="s">
        <v>1871</v>
      </c>
      <c r="C265" s="391" t="s">
        <v>1123</v>
      </c>
      <c r="D265" s="391" t="s">
        <v>213</v>
      </c>
      <c r="E265" s="391" t="s">
        <v>1872</v>
      </c>
      <c r="F265" s="391" t="s">
        <v>1873</v>
      </c>
      <c r="G265" s="391">
        <f t="shared" si="4"/>
        <v>36</v>
      </c>
      <c r="H265" s="391"/>
      <c r="I265" s="391">
        <v>36</v>
      </c>
    </row>
    <row r="266" spans="1:9">
      <c r="A266" s="391">
        <v>263</v>
      </c>
      <c r="B266" s="391" t="s">
        <v>1874</v>
      </c>
      <c r="C266" s="391" t="s">
        <v>1123</v>
      </c>
      <c r="D266" s="391" t="s">
        <v>213</v>
      </c>
      <c r="E266" s="391" t="s">
        <v>1875</v>
      </c>
      <c r="F266" s="391"/>
      <c r="G266" s="391">
        <f t="shared" si="4"/>
        <v>36</v>
      </c>
      <c r="H266" s="391">
        <v>5</v>
      </c>
      <c r="I266" s="391">
        <v>31</v>
      </c>
    </row>
    <row r="267" spans="1:9">
      <c r="A267" s="391">
        <v>264</v>
      </c>
      <c r="B267" s="391" t="s">
        <v>1876</v>
      </c>
      <c r="C267" s="391" t="s">
        <v>1123</v>
      </c>
      <c r="D267" s="391" t="s">
        <v>213</v>
      </c>
      <c r="E267" s="391" t="s">
        <v>1877</v>
      </c>
      <c r="F267" s="391" t="s">
        <v>1878</v>
      </c>
      <c r="G267" s="391">
        <f t="shared" si="4"/>
        <v>36</v>
      </c>
      <c r="H267" s="391">
        <v>3</v>
      </c>
      <c r="I267" s="391">
        <v>33</v>
      </c>
    </row>
    <row r="268" spans="1:9">
      <c r="A268" s="391">
        <v>265</v>
      </c>
      <c r="B268" s="391" t="s">
        <v>1879</v>
      </c>
      <c r="C268" s="391" t="s">
        <v>1123</v>
      </c>
      <c r="D268" s="391" t="s">
        <v>1327</v>
      </c>
      <c r="E268" s="391" t="s">
        <v>1880</v>
      </c>
      <c r="F268" s="391" t="s">
        <v>1881</v>
      </c>
      <c r="G268" s="391">
        <f t="shared" si="4"/>
        <v>36</v>
      </c>
      <c r="H268" s="391">
        <v>0</v>
      </c>
      <c r="I268" s="391">
        <v>36</v>
      </c>
    </row>
    <row r="269" spans="1:9">
      <c r="A269" s="391">
        <v>266</v>
      </c>
      <c r="B269" s="391" t="s">
        <v>1882</v>
      </c>
      <c r="C269" s="391" t="s">
        <v>1123</v>
      </c>
      <c r="D269" s="391" t="s">
        <v>1327</v>
      </c>
      <c r="E269" s="391" t="s">
        <v>1883</v>
      </c>
      <c r="F269" s="391">
        <f>-2277-1141</f>
        <v>-3418</v>
      </c>
      <c r="G269" s="391">
        <f t="shared" si="4"/>
        <v>36</v>
      </c>
      <c r="H269" s="391">
        <v>0</v>
      </c>
      <c r="I269" s="391">
        <v>36</v>
      </c>
    </row>
    <row r="270" spans="1:9">
      <c r="A270" s="391">
        <v>267</v>
      </c>
      <c r="B270" s="391" t="s">
        <v>1884</v>
      </c>
      <c r="C270" s="391" t="s">
        <v>1123</v>
      </c>
      <c r="D270" s="391" t="s">
        <v>1327</v>
      </c>
      <c r="E270" s="391" t="s">
        <v>1885</v>
      </c>
      <c r="F270" s="391" t="s">
        <v>1886</v>
      </c>
      <c r="G270" s="391">
        <f t="shared" si="4"/>
        <v>36</v>
      </c>
      <c r="H270" s="391">
        <v>5</v>
      </c>
      <c r="I270" s="391">
        <v>31</v>
      </c>
    </row>
    <row r="271" spans="1:9">
      <c r="A271" s="391">
        <v>268</v>
      </c>
      <c r="B271" s="391" t="s">
        <v>1887</v>
      </c>
      <c r="C271" s="391" t="s">
        <v>1123</v>
      </c>
      <c r="D271" s="391" t="s">
        <v>1327</v>
      </c>
      <c r="E271" s="391" t="s">
        <v>1888</v>
      </c>
      <c r="F271" s="391">
        <f>-599-3155</f>
        <v>-3754</v>
      </c>
      <c r="G271" s="391">
        <f t="shared" si="4"/>
        <v>36</v>
      </c>
      <c r="H271" s="391">
        <v>0</v>
      </c>
      <c r="I271" s="391">
        <v>36</v>
      </c>
    </row>
    <row r="272" spans="1:9">
      <c r="A272" s="391">
        <v>269</v>
      </c>
      <c r="B272" s="391" t="s">
        <v>1889</v>
      </c>
      <c r="C272" s="391" t="s">
        <v>1123</v>
      </c>
      <c r="D272" s="391" t="s">
        <v>1327</v>
      </c>
      <c r="E272" s="391" t="s">
        <v>1890</v>
      </c>
      <c r="F272" s="391" t="s">
        <v>1891</v>
      </c>
      <c r="G272" s="391">
        <f t="shared" si="4"/>
        <v>36</v>
      </c>
      <c r="H272" s="391">
        <v>12</v>
      </c>
      <c r="I272" s="391">
        <v>24</v>
      </c>
    </row>
    <row r="273" spans="1:9">
      <c r="A273" s="391">
        <v>270</v>
      </c>
      <c r="B273" s="391" t="s">
        <v>1892</v>
      </c>
      <c r="C273" s="391" t="s">
        <v>1123</v>
      </c>
      <c r="D273" s="391" t="s">
        <v>1327</v>
      </c>
      <c r="E273" s="391" t="s">
        <v>1893</v>
      </c>
      <c r="F273" s="391" t="s">
        <v>1894</v>
      </c>
      <c r="G273" s="391">
        <f t="shared" si="4"/>
        <v>36</v>
      </c>
      <c r="H273" s="391"/>
      <c r="I273" s="391">
        <v>36</v>
      </c>
    </row>
    <row r="274" spans="1:9">
      <c r="A274" s="391">
        <v>271</v>
      </c>
      <c r="B274" s="391" t="s">
        <v>1895</v>
      </c>
      <c r="C274" s="391" t="s">
        <v>1123</v>
      </c>
      <c r="D274" s="391" t="s">
        <v>213</v>
      </c>
      <c r="E274" s="391" t="s">
        <v>1896</v>
      </c>
      <c r="F274" s="391" t="s">
        <v>1897</v>
      </c>
      <c r="G274" s="391">
        <f t="shared" si="4"/>
        <v>37</v>
      </c>
      <c r="H274" s="391"/>
      <c r="I274" s="391">
        <v>37</v>
      </c>
    </row>
    <row r="275" spans="1:9">
      <c r="A275" s="391">
        <v>272</v>
      </c>
      <c r="B275" s="391" t="s">
        <v>1898</v>
      </c>
      <c r="C275" s="391" t="s">
        <v>1123</v>
      </c>
      <c r="D275" s="391" t="s">
        <v>213</v>
      </c>
      <c r="E275" s="391" t="s">
        <v>1899</v>
      </c>
      <c r="F275" s="391" t="s">
        <v>1900</v>
      </c>
      <c r="G275" s="391">
        <f t="shared" si="4"/>
        <v>37</v>
      </c>
      <c r="H275" s="391">
        <v>0</v>
      </c>
      <c r="I275" s="391">
        <v>37</v>
      </c>
    </row>
    <row r="276" spans="1:9">
      <c r="A276" s="391">
        <v>273</v>
      </c>
      <c r="B276" s="391" t="s">
        <v>1901</v>
      </c>
      <c r="C276" s="391" t="s">
        <v>1123</v>
      </c>
      <c r="D276" s="391" t="s">
        <v>213</v>
      </c>
      <c r="E276" s="391" t="s">
        <v>1902</v>
      </c>
      <c r="F276" s="391" t="s">
        <v>1903</v>
      </c>
      <c r="G276" s="391">
        <f t="shared" si="4"/>
        <v>37</v>
      </c>
      <c r="H276" s="391"/>
      <c r="I276" s="391">
        <v>37</v>
      </c>
    </row>
    <row r="277" spans="1:9">
      <c r="A277" s="391">
        <v>274</v>
      </c>
      <c r="B277" s="391" t="s">
        <v>1904</v>
      </c>
      <c r="C277" s="391" t="s">
        <v>1123</v>
      </c>
      <c r="D277" s="391" t="s">
        <v>213</v>
      </c>
      <c r="E277" s="391" t="s">
        <v>1905</v>
      </c>
      <c r="F277" s="391" t="s">
        <v>1906</v>
      </c>
      <c r="G277" s="391">
        <f t="shared" si="4"/>
        <v>37</v>
      </c>
      <c r="H277" s="391">
        <v>0</v>
      </c>
      <c r="I277" s="391">
        <v>37</v>
      </c>
    </row>
    <row r="278" spans="1:9">
      <c r="A278" s="391">
        <v>275</v>
      </c>
      <c r="B278" s="391" t="s">
        <v>1907</v>
      </c>
      <c r="C278" s="391" t="s">
        <v>1123</v>
      </c>
      <c r="D278" s="391" t="s">
        <v>213</v>
      </c>
      <c r="E278" s="391" t="s">
        <v>1908</v>
      </c>
      <c r="F278" s="391" t="s">
        <v>1909</v>
      </c>
      <c r="G278" s="391">
        <f t="shared" si="4"/>
        <v>37</v>
      </c>
      <c r="H278" s="391">
        <v>3</v>
      </c>
      <c r="I278" s="391">
        <v>34</v>
      </c>
    </row>
    <row r="279" spans="1:9">
      <c r="A279" s="391">
        <v>276</v>
      </c>
      <c r="B279" s="391" t="s">
        <v>1910</v>
      </c>
      <c r="C279" s="391" t="s">
        <v>1123</v>
      </c>
      <c r="D279" s="391" t="s">
        <v>213</v>
      </c>
      <c r="E279" s="391" t="s">
        <v>1911</v>
      </c>
      <c r="F279" s="391" t="s">
        <v>1912</v>
      </c>
      <c r="G279" s="391">
        <f t="shared" si="4"/>
        <v>37</v>
      </c>
      <c r="H279" s="391">
        <v>5</v>
      </c>
      <c r="I279" s="391">
        <v>32</v>
      </c>
    </row>
    <row r="280" spans="1:9">
      <c r="A280" s="391">
        <v>277</v>
      </c>
      <c r="B280" s="391" t="s">
        <v>1913</v>
      </c>
      <c r="C280" s="391" t="s">
        <v>1123</v>
      </c>
      <c r="D280" s="391" t="s">
        <v>213</v>
      </c>
      <c r="E280" s="391" t="s">
        <v>1914</v>
      </c>
      <c r="F280" s="391" t="s">
        <v>1915</v>
      </c>
      <c r="G280" s="391">
        <f t="shared" si="4"/>
        <v>37</v>
      </c>
      <c r="H280" s="391"/>
      <c r="I280" s="391">
        <v>37</v>
      </c>
    </row>
    <row r="281" spans="1:9">
      <c r="A281" s="391">
        <v>278</v>
      </c>
      <c r="B281" s="391" t="s">
        <v>1916</v>
      </c>
      <c r="C281" s="391" t="s">
        <v>1123</v>
      </c>
      <c r="D281" s="391" t="s">
        <v>213</v>
      </c>
      <c r="E281" s="391" t="s">
        <v>1917</v>
      </c>
      <c r="F281" s="391" t="s">
        <v>1918</v>
      </c>
      <c r="G281" s="391">
        <f t="shared" si="4"/>
        <v>37</v>
      </c>
      <c r="H281" s="391">
        <v>0</v>
      </c>
      <c r="I281" s="391">
        <v>37</v>
      </c>
    </row>
    <row r="282" spans="1:9">
      <c r="A282" s="391">
        <v>279</v>
      </c>
      <c r="B282" s="391" t="s">
        <v>1919</v>
      </c>
      <c r="C282" s="391" t="s">
        <v>1123</v>
      </c>
      <c r="D282" s="391" t="s">
        <v>213</v>
      </c>
      <c r="E282" s="391" t="s">
        <v>1920</v>
      </c>
      <c r="F282" s="391" t="s">
        <v>1921</v>
      </c>
      <c r="G282" s="391">
        <f t="shared" si="4"/>
        <v>37</v>
      </c>
      <c r="H282" s="391">
        <v>0</v>
      </c>
      <c r="I282" s="391">
        <v>37</v>
      </c>
    </row>
    <row r="283" spans="1:9">
      <c r="A283" s="391">
        <v>280</v>
      </c>
      <c r="B283" s="391" t="s">
        <v>1922</v>
      </c>
      <c r="C283" s="391" t="s">
        <v>1123</v>
      </c>
      <c r="D283" s="391" t="s">
        <v>213</v>
      </c>
      <c r="E283" s="391" t="s">
        <v>1923</v>
      </c>
      <c r="F283" s="391">
        <f>-847-6464</f>
        <v>-7311</v>
      </c>
      <c r="G283" s="391">
        <f t="shared" si="4"/>
        <v>37</v>
      </c>
      <c r="H283" s="391"/>
      <c r="I283" s="391">
        <v>37</v>
      </c>
    </row>
    <row r="284" spans="1:9">
      <c r="A284" s="391">
        <v>281</v>
      </c>
      <c r="B284" s="391" t="s">
        <v>1924</v>
      </c>
      <c r="C284" s="391" t="s">
        <v>1123</v>
      </c>
      <c r="D284" s="391" t="s">
        <v>213</v>
      </c>
      <c r="E284" s="391" t="s">
        <v>1925</v>
      </c>
      <c r="F284" s="391" t="s">
        <v>1926</v>
      </c>
      <c r="G284" s="391">
        <f t="shared" si="4"/>
        <v>37</v>
      </c>
      <c r="H284" s="391">
        <v>0</v>
      </c>
      <c r="I284" s="391">
        <v>37</v>
      </c>
    </row>
    <row r="285" spans="1:9">
      <c r="A285" s="391">
        <v>282</v>
      </c>
      <c r="B285" s="391" t="s">
        <v>1927</v>
      </c>
      <c r="C285" s="391" t="s">
        <v>1123</v>
      </c>
      <c r="D285" s="391" t="s">
        <v>213</v>
      </c>
      <c r="E285" s="391" t="s">
        <v>1928</v>
      </c>
      <c r="F285" s="391" t="s">
        <v>1929</v>
      </c>
      <c r="G285" s="391">
        <f t="shared" si="4"/>
        <v>37</v>
      </c>
      <c r="H285" s="391">
        <v>12</v>
      </c>
      <c r="I285" s="391">
        <v>25</v>
      </c>
    </row>
    <row r="286" spans="1:9">
      <c r="A286" s="391">
        <v>283</v>
      </c>
      <c r="B286" s="391" t="s">
        <v>1930</v>
      </c>
      <c r="C286" s="391" t="s">
        <v>1123</v>
      </c>
      <c r="D286" s="391" t="s">
        <v>213</v>
      </c>
      <c r="E286" s="391" t="s">
        <v>1931</v>
      </c>
      <c r="F286" s="391" t="s">
        <v>1932</v>
      </c>
      <c r="G286" s="391">
        <f t="shared" si="4"/>
        <v>37</v>
      </c>
      <c r="H286" s="391">
        <v>7</v>
      </c>
      <c r="I286" s="391">
        <v>30</v>
      </c>
    </row>
    <row r="287" spans="1:9">
      <c r="A287" s="391">
        <v>284</v>
      </c>
      <c r="B287" s="391" t="s">
        <v>1933</v>
      </c>
      <c r="C287" s="391" t="s">
        <v>1123</v>
      </c>
      <c r="D287" s="391" t="s">
        <v>213</v>
      </c>
      <c r="E287" s="391" t="s">
        <v>1934</v>
      </c>
      <c r="F287" s="391" t="s">
        <v>1935</v>
      </c>
      <c r="G287" s="391">
        <f t="shared" si="4"/>
        <v>37</v>
      </c>
      <c r="H287" s="391">
        <v>2</v>
      </c>
      <c r="I287" s="391">
        <v>35</v>
      </c>
    </row>
    <row r="288" spans="1:9">
      <c r="A288" s="391">
        <v>285</v>
      </c>
      <c r="B288" s="391" t="s">
        <v>1936</v>
      </c>
      <c r="C288" s="391" t="s">
        <v>1123</v>
      </c>
      <c r="D288" s="391" t="s">
        <v>1327</v>
      </c>
      <c r="E288" s="391" t="s">
        <v>1937</v>
      </c>
      <c r="F288" s="391" t="s">
        <v>1938</v>
      </c>
      <c r="G288" s="391">
        <f t="shared" si="4"/>
        <v>37</v>
      </c>
      <c r="H288" s="391"/>
      <c r="I288" s="391">
        <v>37</v>
      </c>
    </row>
    <row r="289" spans="1:9">
      <c r="A289" s="391">
        <v>286</v>
      </c>
      <c r="B289" s="391" t="s">
        <v>1939</v>
      </c>
      <c r="C289" s="391" t="s">
        <v>1123</v>
      </c>
      <c r="D289" s="391" t="s">
        <v>1327</v>
      </c>
      <c r="E289" s="391" t="s">
        <v>1940</v>
      </c>
      <c r="F289" s="391" t="s">
        <v>1941</v>
      </c>
      <c r="G289" s="391">
        <f t="shared" si="4"/>
        <v>37</v>
      </c>
      <c r="H289" s="391"/>
      <c r="I289" s="391">
        <v>37</v>
      </c>
    </row>
    <row r="290" spans="1:9">
      <c r="A290" s="391">
        <v>287</v>
      </c>
      <c r="B290" s="391" t="s">
        <v>1942</v>
      </c>
      <c r="C290" s="391" t="s">
        <v>1123</v>
      </c>
      <c r="D290" s="391" t="s">
        <v>239</v>
      </c>
      <c r="E290" s="391" t="s">
        <v>1943</v>
      </c>
      <c r="F290" s="391" t="s">
        <v>1944</v>
      </c>
      <c r="G290" s="391">
        <f t="shared" si="4"/>
        <v>38</v>
      </c>
      <c r="H290" s="391">
        <v>2</v>
      </c>
      <c r="I290" s="391">
        <v>36</v>
      </c>
    </row>
    <row r="291" spans="1:9">
      <c r="A291" s="391">
        <v>288</v>
      </c>
      <c r="B291" s="391" t="s">
        <v>1945</v>
      </c>
      <c r="C291" s="391" t="s">
        <v>1123</v>
      </c>
      <c r="D291" s="391" t="s">
        <v>239</v>
      </c>
      <c r="E291" s="391" t="s">
        <v>1946</v>
      </c>
      <c r="F291" s="391" t="s">
        <v>1947</v>
      </c>
      <c r="G291" s="391">
        <f t="shared" si="4"/>
        <v>38</v>
      </c>
      <c r="H291" s="391">
        <v>0</v>
      </c>
      <c r="I291" s="391">
        <v>38</v>
      </c>
    </row>
    <row r="292" spans="1:9">
      <c r="A292" s="391">
        <v>289</v>
      </c>
      <c r="B292" s="391" t="s">
        <v>1948</v>
      </c>
      <c r="C292" s="391" t="s">
        <v>1123</v>
      </c>
      <c r="D292" s="391" t="s">
        <v>213</v>
      </c>
      <c r="E292" s="391" t="s">
        <v>1949</v>
      </c>
      <c r="F292" s="391" t="s">
        <v>1950</v>
      </c>
      <c r="G292" s="391">
        <f t="shared" si="4"/>
        <v>38</v>
      </c>
      <c r="H292" s="391"/>
      <c r="I292" s="391">
        <v>38</v>
      </c>
    </row>
    <row r="293" spans="1:9">
      <c r="A293" s="391">
        <v>290</v>
      </c>
      <c r="B293" s="391" t="s">
        <v>1951</v>
      </c>
      <c r="C293" s="391" t="s">
        <v>1123</v>
      </c>
      <c r="D293" s="391" t="s">
        <v>213</v>
      </c>
      <c r="E293" s="391" t="s">
        <v>1952</v>
      </c>
      <c r="F293" s="391" t="s">
        <v>1953</v>
      </c>
      <c r="G293" s="391">
        <f t="shared" si="4"/>
        <v>38</v>
      </c>
      <c r="H293" s="391">
        <v>0</v>
      </c>
      <c r="I293" s="391">
        <v>38</v>
      </c>
    </row>
    <row r="294" spans="1:9">
      <c r="A294" s="391">
        <v>291</v>
      </c>
      <c r="B294" s="391" t="s">
        <v>1954</v>
      </c>
      <c r="C294" s="391" t="s">
        <v>1123</v>
      </c>
      <c r="D294" s="391" t="s">
        <v>213</v>
      </c>
      <c r="E294" s="391" t="s">
        <v>1955</v>
      </c>
      <c r="F294" s="391" t="s">
        <v>1956</v>
      </c>
      <c r="G294" s="391">
        <f t="shared" si="4"/>
        <v>38</v>
      </c>
      <c r="H294" s="391"/>
      <c r="I294" s="391">
        <v>38</v>
      </c>
    </row>
    <row r="295" spans="1:9">
      <c r="A295" s="391">
        <v>292</v>
      </c>
      <c r="B295" s="391" t="s">
        <v>1957</v>
      </c>
      <c r="C295" s="391" t="s">
        <v>1123</v>
      </c>
      <c r="D295" s="391" t="s">
        <v>213</v>
      </c>
      <c r="E295" s="391" t="s">
        <v>1958</v>
      </c>
      <c r="F295" s="391" t="s">
        <v>1959</v>
      </c>
      <c r="G295" s="391">
        <f t="shared" si="4"/>
        <v>38</v>
      </c>
      <c r="H295" s="391">
        <v>1</v>
      </c>
      <c r="I295" s="391">
        <v>37</v>
      </c>
    </row>
    <row r="296" spans="1:9">
      <c r="A296" s="391">
        <v>293</v>
      </c>
      <c r="B296" s="391" t="s">
        <v>1960</v>
      </c>
      <c r="C296" s="391" t="s">
        <v>1123</v>
      </c>
      <c r="D296" s="391" t="s">
        <v>213</v>
      </c>
      <c r="E296" s="391" t="s">
        <v>1961</v>
      </c>
      <c r="F296" s="391" t="s">
        <v>1962</v>
      </c>
      <c r="G296" s="391">
        <f t="shared" si="4"/>
        <v>38</v>
      </c>
      <c r="H296" s="391"/>
      <c r="I296" s="391">
        <v>38</v>
      </c>
    </row>
    <row r="297" spans="1:9">
      <c r="A297" s="391">
        <v>294</v>
      </c>
      <c r="B297" s="391" t="s">
        <v>1963</v>
      </c>
      <c r="C297" s="391" t="s">
        <v>1123</v>
      </c>
      <c r="D297" s="391" t="s">
        <v>213</v>
      </c>
      <c r="E297" s="391" t="s">
        <v>1964</v>
      </c>
      <c r="F297" s="391" t="s">
        <v>1965</v>
      </c>
      <c r="G297" s="391">
        <f t="shared" si="4"/>
        <v>38</v>
      </c>
      <c r="H297" s="391">
        <v>6</v>
      </c>
      <c r="I297" s="391">
        <v>32</v>
      </c>
    </row>
    <row r="298" spans="1:9">
      <c r="A298" s="391">
        <v>295</v>
      </c>
      <c r="B298" s="391" t="s">
        <v>1966</v>
      </c>
      <c r="C298" s="391" t="s">
        <v>1123</v>
      </c>
      <c r="D298" s="391" t="s">
        <v>213</v>
      </c>
      <c r="E298" s="391" t="s">
        <v>1967</v>
      </c>
      <c r="F298" s="391" t="s">
        <v>1968</v>
      </c>
      <c r="G298" s="391">
        <f t="shared" si="4"/>
        <v>38</v>
      </c>
      <c r="H298" s="391">
        <v>1</v>
      </c>
      <c r="I298" s="391">
        <v>37</v>
      </c>
    </row>
    <row r="299" spans="1:9">
      <c r="A299" s="391">
        <v>296</v>
      </c>
      <c r="B299" s="391" t="s">
        <v>1969</v>
      </c>
      <c r="C299" s="391" t="s">
        <v>1123</v>
      </c>
      <c r="D299" s="391" t="s">
        <v>213</v>
      </c>
      <c r="E299" s="391" t="s">
        <v>1970</v>
      </c>
      <c r="F299" s="391" t="s">
        <v>1971</v>
      </c>
      <c r="G299" s="391">
        <f t="shared" si="4"/>
        <v>38</v>
      </c>
      <c r="H299" s="391"/>
      <c r="I299" s="391">
        <v>38</v>
      </c>
    </row>
    <row r="300" spans="1:9">
      <c r="A300" s="391">
        <v>297</v>
      </c>
      <c r="B300" s="391" t="s">
        <v>1972</v>
      </c>
      <c r="C300" s="391" t="s">
        <v>1123</v>
      </c>
      <c r="D300" s="391" t="s">
        <v>213</v>
      </c>
      <c r="E300" s="391" t="s">
        <v>1973</v>
      </c>
      <c r="F300" s="391" t="s">
        <v>1974</v>
      </c>
      <c r="G300" s="391">
        <f t="shared" si="4"/>
        <v>38</v>
      </c>
      <c r="H300" s="391">
        <v>0</v>
      </c>
      <c r="I300" s="391">
        <v>38</v>
      </c>
    </row>
    <row r="301" spans="1:9">
      <c r="A301" s="391">
        <v>298</v>
      </c>
      <c r="B301" s="391" t="s">
        <v>1975</v>
      </c>
      <c r="C301" s="391" t="s">
        <v>1123</v>
      </c>
      <c r="D301" s="391" t="s">
        <v>213</v>
      </c>
      <c r="E301" s="391" t="s">
        <v>1976</v>
      </c>
      <c r="F301" s="391" t="s">
        <v>1977</v>
      </c>
      <c r="G301" s="391">
        <f t="shared" si="4"/>
        <v>38</v>
      </c>
      <c r="H301" s="391">
        <v>1</v>
      </c>
      <c r="I301" s="391">
        <v>37</v>
      </c>
    </row>
    <row r="302" spans="1:9">
      <c r="A302" s="391">
        <v>299</v>
      </c>
      <c r="B302" s="391" t="s">
        <v>1978</v>
      </c>
      <c r="C302" s="391" t="s">
        <v>1123</v>
      </c>
      <c r="D302" s="391" t="s">
        <v>213</v>
      </c>
      <c r="E302" s="391" t="s">
        <v>1979</v>
      </c>
      <c r="F302" s="391" t="s">
        <v>1980</v>
      </c>
      <c r="G302" s="391">
        <f t="shared" si="4"/>
        <v>38</v>
      </c>
      <c r="H302" s="391"/>
      <c r="I302" s="391">
        <v>38</v>
      </c>
    </row>
    <row r="303" spans="1:9">
      <c r="A303" s="391">
        <v>300</v>
      </c>
      <c r="B303" s="391" t="s">
        <v>1845</v>
      </c>
      <c r="C303" s="391" t="s">
        <v>1123</v>
      </c>
      <c r="D303" s="391" t="s">
        <v>213</v>
      </c>
      <c r="E303" s="391" t="s">
        <v>1981</v>
      </c>
      <c r="F303" s="391" t="s">
        <v>1982</v>
      </c>
      <c r="G303" s="391">
        <f t="shared" si="4"/>
        <v>38</v>
      </c>
      <c r="H303" s="391">
        <v>0</v>
      </c>
      <c r="I303" s="391">
        <v>38</v>
      </c>
    </row>
    <row r="304" spans="1:9">
      <c r="A304" s="391">
        <v>301</v>
      </c>
      <c r="B304" s="391" t="s">
        <v>1983</v>
      </c>
      <c r="C304" s="391" t="s">
        <v>1123</v>
      </c>
      <c r="D304" s="391" t="s">
        <v>213</v>
      </c>
      <c r="E304" s="391" t="s">
        <v>1984</v>
      </c>
      <c r="F304" s="391" t="s">
        <v>1985</v>
      </c>
      <c r="G304" s="391">
        <f t="shared" si="4"/>
        <v>38</v>
      </c>
      <c r="H304" s="391">
        <v>1</v>
      </c>
      <c r="I304" s="391">
        <v>37</v>
      </c>
    </row>
    <row r="305" spans="1:9">
      <c r="A305" s="391">
        <v>302</v>
      </c>
      <c r="B305" s="391" t="s">
        <v>1986</v>
      </c>
      <c r="C305" s="391" t="s">
        <v>1123</v>
      </c>
      <c r="D305" s="391" t="s">
        <v>213</v>
      </c>
      <c r="E305" s="391" t="s">
        <v>1987</v>
      </c>
      <c r="F305" s="391" t="s">
        <v>1988</v>
      </c>
      <c r="G305" s="391">
        <f t="shared" si="4"/>
        <v>38</v>
      </c>
      <c r="H305" s="391"/>
      <c r="I305" s="391">
        <v>38</v>
      </c>
    </row>
    <row r="306" spans="1:9">
      <c r="A306" s="391">
        <v>303</v>
      </c>
      <c r="B306" s="391" t="s">
        <v>1989</v>
      </c>
      <c r="C306" s="391" t="s">
        <v>1123</v>
      </c>
      <c r="D306" s="391" t="s">
        <v>213</v>
      </c>
      <c r="E306" s="391" t="s">
        <v>1990</v>
      </c>
      <c r="F306" s="391" t="s">
        <v>1991</v>
      </c>
      <c r="G306" s="391">
        <f t="shared" si="4"/>
        <v>38</v>
      </c>
      <c r="H306" s="391"/>
      <c r="I306" s="391">
        <v>38</v>
      </c>
    </row>
    <row r="307" spans="1:9">
      <c r="A307" s="391">
        <v>304</v>
      </c>
      <c r="B307" s="391" t="s">
        <v>1992</v>
      </c>
      <c r="C307" s="391" t="s">
        <v>1123</v>
      </c>
      <c r="D307" s="391" t="s">
        <v>1327</v>
      </c>
      <c r="E307" s="391" t="s">
        <v>1993</v>
      </c>
      <c r="F307" s="391" t="s">
        <v>1994</v>
      </c>
      <c r="G307" s="391">
        <f t="shared" si="4"/>
        <v>38</v>
      </c>
      <c r="H307" s="391"/>
      <c r="I307" s="391">
        <v>38</v>
      </c>
    </row>
    <row r="308" spans="1:9">
      <c r="A308" s="391">
        <v>305</v>
      </c>
      <c r="B308" s="391" t="s">
        <v>1995</v>
      </c>
      <c r="C308" s="391" t="s">
        <v>1123</v>
      </c>
      <c r="D308" s="391" t="s">
        <v>1327</v>
      </c>
      <c r="E308" s="391" t="s">
        <v>1996</v>
      </c>
      <c r="F308" s="391" t="s">
        <v>1997</v>
      </c>
      <c r="G308" s="391">
        <f t="shared" si="4"/>
        <v>38</v>
      </c>
      <c r="H308" s="391"/>
      <c r="I308" s="391">
        <v>38</v>
      </c>
    </row>
    <row r="309" spans="1:9">
      <c r="A309" s="391">
        <v>306</v>
      </c>
      <c r="B309" s="391" t="s">
        <v>1998</v>
      </c>
      <c r="C309" s="391" t="s">
        <v>1123</v>
      </c>
      <c r="D309" s="391" t="s">
        <v>1327</v>
      </c>
      <c r="E309" s="391" t="s">
        <v>1999</v>
      </c>
      <c r="F309" s="391" t="s">
        <v>2000</v>
      </c>
      <c r="G309" s="391">
        <f t="shared" si="4"/>
        <v>38</v>
      </c>
      <c r="H309" s="391"/>
      <c r="I309" s="391">
        <v>38</v>
      </c>
    </row>
    <row r="310" spans="1:9">
      <c r="A310" s="391">
        <v>307</v>
      </c>
      <c r="B310" s="391" t="s">
        <v>1323</v>
      </c>
      <c r="C310" s="391" t="s">
        <v>1123</v>
      </c>
      <c r="D310" s="391" t="s">
        <v>1327</v>
      </c>
      <c r="E310" s="391" t="s">
        <v>2001</v>
      </c>
      <c r="F310" s="391" t="s">
        <v>2002</v>
      </c>
      <c r="G310" s="391">
        <f t="shared" si="4"/>
        <v>38</v>
      </c>
      <c r="H310" s="391">
        <v>0</v>
      </c>
      <c r="I310" s="391">
        <v>38</v>
      </c>
    </row>
    <row r="311" spans="1:9">
      <c r="A311" s="391">
        <v>308</v>
      </c>
      <c r="B311" s="391" t="s">
        <v>2003</v>
      </c>
      <c r="C311" s="391" t="s">
        <v>1123</v>
      </c>
      <c r="D311" s="391" t="s">
        <v>1327</v>
      </c>
      <c r="E311" s="391" t="s">
        <v>2004</v>
      </c>
      <c r="F311" s="391" t="s">
        <v>2005</v>
      </c>
      <c r="G311" s="391">
        <f t="shared" si="4"/>
        <v>38</v>
      </c>
      <c r="H311" s="391"/>
      <c r="I311" s="391">
        <v>38</v>
      </c>
    </row>
    <row r="312" spans="1:9">
      <c r="A312" s="391">
        <v>309</v>
      </c>
      <c r="B312" s="391" t="s">
        <v>2006</v>
      </c>
      <c r="C312" s="391" t="s">
        <v>1123</v>
      </c>
      <c r="D312" s="391" t="s">
        <v>239</v>
      </c>
      <c r="E312" s="391" t="s">
        <v>2007</v>
      </c>
      <c r="F312" s="391" t="s">
        <v>2008</v>
      </c>
      <c r="G312" s="391">
        <f t="shared" si="4"/>
        <v>39</v>
      </c>
      <c r="H312" s="391">
        <v>0</v>
      </c>
      <c r="I312" s="391">
        <v>39</v>
      </c>
    </row>
    <row r="313" spans="1:9">
      <c r="A313" s="391">
        <v>310</v>
      </c>
      <c r="B313" s="391" t="s">
        <v>2009</v>
      </c>
      <c r="C313" s="391" t="s">
        <v>1123</v>
      </c>
      <c r="D313" s="391" t="s">
        <v>213</v>
      </c>
      <c r="E313" s="391" t="s">
        <v>2010</v>
      </c>
      <c r="F313" s="391" t="s">
        <v>2011</v>
      </c>
      <c r="G313" s="391">
        <f t="shared" si="4"/>
        <v>39</v>
      </c>
      <c r="H313" s="391">
        <v>4</v>
      </c>
      <c r="I313" s="391">
        <v>35</v>
      </c>
    </row>
    <row r="314" spans="1:9">
      <c r="A314" s="391">
        <v>311</v>
      </c>
      <c r="B314" s="391" t="s">
        <v>2012</v>
      </c>
      <c r="C314" s="391" t="s">
        <v>1123</v>
      </c>
      <c r="D314" s="391" t="s">
        <v>213</v>
      </c>
      <c r="E314" s="391" t="s">
        <v>2013</v>
      </c>
      <c r="F314" s="391" t="s">
        <v>2014</v>
      </c>
      <c r="G314" s="391">
        <f t="shared" si="4"/>
        <v>39</v>
      </c>
      <c r="H314" s="391"/>
      <c r="I314" s="391">
        <v>39</v>
      </c>
    </row>
    <row r="315" spans="1:9">
      <c r="A315" s="391">
        <v>312</v>
      </c>
      <c r="B315" s="391" t="s">
        <v>2015</v>
      </c>
      <c r="C315" s="391" t="s">
        <v>1123</v>
      </c>
      <c r="D315" s="391" t="s">
        <v>213</v>
      </c>
      <c r="E315" s="391" t="s">
        <v>2016</v>
      </c>
      <c r="F315" s="391" t="s">
        <v>2017</v>
      </c>
      <c r="G315" s="391">
        <f t="shared" si="4"/>
        <v>39</v>
      </c>
      <c r="H315" s="391">
        <v>3</v>
      </c>
      <c r="I315" s="391">
        <v>36</v>
      </c>
    </row>
    <row r="316" spans="1:9">
      <c r="A316" s="391">
        <v>313</v>
      </c>
      <c r="B316" s="391" t="s">
        <v>2018</v>
      </c>
      <c r="C316" s="391" t="s">
        <v>1123</v>
      </c>
      <c r="D316" s="391" t="s">
        <v>213</v>
      </c>
      <c r="E316" s="391" t="s">
        <v>2019</v>
      </c>
      <c r="F316" s="391" t="s">
        <v>2020</v>
      </c>
      <c r="G316" s="391">
        <f t="shared" si="4"/>
        <v>39</v>
      </c>
      <c r="H316" s="391">
        <v>5</v>
      </c>
      <c r="I316" s="391">
        <v>34</v>
      </c>
    </row>
    <row r="317" spans="1:9">
      <c r="A317" s="391">
        <v>314</v>
      </c>
      <c r="B317" s="391" t="s">
        <v>2021</v>
      </c>
      <c r="C317" s="391" t="s">
        <v>1123</v>
      </c>
      <c r="D317" s="391" t="s">
        <v>213</v>
      </c>
      <c r="E317" s="391" t="s">
        <v>2022</v>
      </c>
      <c r="F317" s="391" t="s">
        <v>2023</v>
      </c>
      <c r="G317" s="391">
        <f t="shared" si="4"/>
        <v>39</v>
      </c>
      <c r="H317" s="391"/>
      <c r="I317" s="391">
        <v>39</v>
      </c>
    </row>
    <row r="318" spans="1:9">
      <c r="A318" s="391">
        <v>315</v>
      </c>
      <c r="B318" s="391" t="s">
        <v>2024</v>
      </c>
      <c r="C318" s="391" t="s">
        <v>1123</v>
      </c>
      <c r="D318" s="391" t="s">
        <v>213</v>
      </c>
      <c r="E318" s="391" t="s">
        <v>2025</v>
      </c>
      <c r="F318" s="391" t="s">
        <v>2026</v>
      </c>
      <c r="G318" s="391">
        <f t="shared" si="4"/>
        <v>39</v>
      </c>
      <c r="H318" s="391">
        <v>39</v>
      </c>
      <c r="I318" s="391"/>
    </row>
    <row r="319" spans="1:9">
      <c r="A319" s="391">
        <v>316</v>
      </c>
      <c r="B319" s="391" t="s">
        <v>2027</v>
      </c>
      <c r="C319" s="391" t="s">
        <v>1123</v>
      </c>
      <c r="D319" s="391" t="s">
        <v>213</v>
      </c>
      <c r="E319" s="391" t="s">
        <v>2028</v>
      </c>
      <c r="F319" s="391" t="s">
        <v>2029</v>
      </c>
      <c r="G319" s="391">
        <f t="shared" si="4"/>
        <v>39</v>
      </c>
      <c r="H319" s="391">
        <v>1</v>
      </c>
      <c r="I319" s="391">
        <v>38</v>
      </c>
    </row>
    <row r="320" spans="1:9">
      <c r="A320" s="391">
        <v>317</v>
      </c>
      <c r="B320" s="391" t="s">
        <v>2030</v>
      </c>
      <c r="C320" s="391" t="s">
        <v>1123</v>
      </c>
      <c r="D320" s="391" t="s">
        <v>213</v>
      </c>
      <c r="E320" s="391" t="s">
        <v>2031</v>
      </c>
      <c r="F320" s="391" t="s">
        <v>2032</v>
      </c>
      <c r="G320" s="391">
        <f t="shared" si="4"/>
        <v>39</v>
      </c>
      <c r="H320" s="391">
        <v>10</v>
      </c>
      <c r="I320" s="391">
        <v>29</v>
      </c>
    </row>
    <row r="321" spans="1:9">
      <c r="A321" s="391">
        <v>318</v>
      </c>
      <c r="B321" s="391" t="s">
        <v>2033</v>
      </c>
      <c r="C321" s="391" t="s">
        <v>1123</v>
      </c>
      <c r="D321" s="391" t="s">
        <v>213</v>
      </c>
      <c r="E321" s="391" t="s">
        <v>2034</v>
      </c>
      <c r="F321" s="391" t="s">
        <v>2035</v>
      </c>
      <c r="G321" s="391">
        <f t="shared" si="4"/>
        <v>39</v>
      </c>
      <c r="H321" s="391">
        <v>0</v>
      </c>
      <c r="I321" s="391">
        <v>39</v>
      </c>
    </row>
    <row r="322" spans="1:9">
      <c r="A322" s="391">
        <v>319</v>
      </c>
      <c r="B322" s="391" t="s">
        <v>2036</v>
      </c>
      <c r="C322" s="391" t="s">
        <v>1123</v>
      </c>
      <c r="D322" s="391" t="s">
        <v>213</v>
      </c>
      <c r="E322" s="391" t="s">
        <v>2037</v>
      </c>
      <c r="F322" s="391" t="s">
        <v>2038</v>
      </c>
      <c r="G322" s="391">
        <f t="shared" si="4"/>
        <v>39</v>
      </c>
      <c r="H322" s="391"/>
      <c r="I322" s="391">
        <v>39</v>
      </c>
    </row>
    <row r="323" spans="1:9">
      <c r="A323" s="391">
        <v>320</v>
      </c>
      <c r="B323" s="391" t="s">
        <v>1518</v>
      </c>
      <c r="C323" s="391" t="s">
        <v>1123</v>
      </c>
      <c r="D323" s="391" t="s">
        <v>213</v>
      </c>
      <c r="E323" s="391" t="s">
        <v>2039</v>
      </c>
      <c r="F323" s="391" t="s">
        <v>2040</v>
      </c>
      <c r="G323" s="391">
        <f t="shared" si="4"/>
        <v>39</v>
      </c>
      <c r="H323" s="391"/>
      <c r="I323" s="391">
        <v>39</v>
      </c>
    </row>
    <row r="324" spans="1:9">
      <c r="A324" s="391">
        <v>321</v>
      </c>
      <c r="B324" s="391" t="s">
        <v>2041</v>
      </c>
      <c r="C324" s="391" t="s">
        <v>1123</v>
      </c>
      <c r="D324" s="391" t="s">
        <v>1327</v>
      </c>
      <c r="E324" s="391" t="s">
        <v>2042</v>
      </c>
      <c r="F324" s="391" t="s">
        <v>2043</v>
      </c>
      <c r="G324" s="391">
        <f t="shared" ref="G324:G387" si="5">SUM(H324:I324)</f>
        <v>39</v>
      </c>
      <c r="H324" s="391"/>
      <c r="I324" s="391">
        <v>39</v>
      </c>
    </row>
    <row r="325" spans="1:9">
      <c r="A325" s="391">
        <v>322</v>
      </c>
      <c r="B325" s="391" t="s">
        <v>2044</v>
      </c>
      <c r="C325" s="391" t="s">
        <v>1123</v>
      </c>
      <c r="D325" s="391" t="s">
        <v>1327</v>
      </c>
      <c r="E325" s="391" t="s">
        <v>2045</v>
      </c>
      <c r="F325" s="391" t="s">
        <v>2046</v>
      </c>
      <c r="G325" s="391">
        <f t="shared" si="5"/>
        <v>39</v>
      </c>
      <c r="H325" s="391">
        <v>0</v>
      </c>
      <c r="I325" s="391">
        <v>39</v>
      </c>
    </row>
    <row r="326" spans="1:9">
      <c r="A326" s="391">
        <v>323</v>
      </c>
      <c r="B326" s="391" t="s">
        <v>2047</v>
      </c>
      <c r="C326" s="391" t="s">
        <v>1123</v>
      </c>
      <c r="D326" s="391" t="s">
        <v>1327</v>
      </c>
      <c r="E326" s="391" t="s">
        <v>2048</v>
      </c>
      <c r="F326" s="391" t="s">
        <v>2049</v>
      </c>
      <c r="G326" s="391">
        <f t="shared" si="5"/>
        <v>39</v>
      </c>
      <c r="H326" s="391">
        <v>0</v>
      </c>
      <c r="I326" s="391">
        <v>39</v>
      </c>
    </row>
    <row r="327" spans="1:9">
      <c r="A327" s="391">
        <v>324</v>
      </c>
      <c r="B327" s="391" t="s">
        <v>2050</v>
      </c>
      <c r="C327" s="391" t="s">
        <v>1123</v>
      </c>
      <c r="D327" s="391" t="s">
        <v>239</v>
      </c>
      <c r="E327" s="391" t="s">
        <v>2051</v>
      </c>
      <c r="F327" s="391" t="s">
        <v>2052</v>
      </c>
      <c r="G327" s="391">
        <f t="shared" si="5"/>
        <v>40</v>
      </c>
      <c r="H327" s="391"/>
      <c r="I327" s="391">
        <v>40</v>
      </c>
    </row>
    <row r="328" spans="1:9">
      <c r="A328" s="391">
        <v>325</v>
      </c>
      <c r="B328" s="391" t="s">
        <v>2053</v>
      </c>
      <c r="C328" s="391" t="s">
        <v>1123</v>
      </c>
      <c r="D328" s="391" t="s">
        <v>239</v>
      </c>
      <c r="E328" s="391" t="s">
        <v>2054</v>
      </c>
      <c r="F328" s="391" t="s">
        <v>2055</v>
      </c>
      <c r="G328" s="391">
        <f t="shared" si="5"/>
        <v>40</v>
      </c>
      <c r="H328" s="391"/>
      <c r="I328" s="391">
        <v>40</v>
      </c>
    </row>
    <row r="329" spans="1:9">
      <c r="A329" s="391">
        <v>326</v>
      </c>
      <c r="B329" s="391" t="s">
        <v>2056</v>
      </c>
      <c r="C329" s="391" t="s">
        <v>1123</v>
      </c>
      <c r="D329" s="391" t="s">
        <v>239</v>
      </c>
      <c r="E329" s="391" t="s">
        <v>2057</v>
      </c>
      <c r="F329" s="391" t="s">
        <v>2058</v>
      </c>
      <c r="G329" s="391">
        <f t="shared" si="5"/>
        <v>40</v>
      </c>
      <c r="H329" s="391">
        <v>2</v>
      </c>
      <c r="I329" s="391">
        <v>38</v>
      </c>
    </row>
    <row r="330" spans="1:9">
      <c r="A330" s="391">
        <v>327</v>
      </c>
      <c r="B330" s="391" t="s">
        <v>2059</v>
      </c>
      <c r="C330" s="391" t="s">
        <v>1123</v>
      </c>
      <c r="D330" s="391" t="s">
        <v>239</v>
      </c>
      <c r="E330" s="391" t="s">
        <v>2060</v>
      </c>
      <c r="F330" s="391" t="s">
        <v>2061</v>
      </c>
      <c r="G330" s="391">
        <f t="shared" si="5"/>
        <v>40</v>
      </c>
      <c r="H330" s="391">
        <v>9</v>
      </c>
      <c r="I330" s="391">
        <v>31</v>
      </c>
    </row>
    <row r="331" spans="1:9" ht="24">
      <c r="A331" s="391">
        <v>328</v>
      </c>
      <c r="B331" s="391" t="s">
        <v>2062</v>
      </c>
      <c r="C331" s="391" t="s">
        <v>1123</v>
      </c>
      <c r="D331" s="391" t="s">
        <v>1440</v>
      </c>
      <c r="E331" s="391" t="s">
        <v>2063</v>
      </c>
      <c r="F331" s="391" t="s">
        <v>2064</v>
      </c>
      <c r="G331" s="391">
        <f t="shared" si="5"/>
        <v>40</v>
      </c>
      <c r="H331" s="391">
        <v>0</v>
      </c>
      <c r="I331" s="391">
        <v>40</v>
      </c>
    </row>
    <row r="332" spans="1:9" ht="24">
      <c r="A332" s="391">
        <v>329</v>
      </c>
      <c r="B332" s="391" t="s">
        <v>2065</v>
      </c>
      <c r="C332" s="391" t="s">
        <v>1123</v>
      </c>
      <c r="D332" s="391" t="s">
        <v>1440</v>
      </c>
      <c r="E332" s="391" t="s">
        <v>2066</v>
      </c>
      <c r="F332" s="391"/>
      <c r="G332" s="391">
        <f t="shared" si="5"/>
        <v>40</v>
      </c>
      <c r="H332" s="391">
        <v>0</v>
      </c>
      <c r="I332" s="391">
        <v>40</v>
      </c>
    </row>
    <row r="333" spans="1:9">
      <c r="A333" s="391">
        <v>330</v>
      </c>
      <c r="B333" s="391" t="s">
        <v>1392</v>
      </c>
      <c r="C333" s="391" t="s">
        <v>1123</v>
      </c>
      <c r="D333" s="391" t="s">
        <v>213</v>
      </c>
      <c r="E333" s="391" t="s">
        <v>2067</v>
      </c>
      <c r="F333" s="391" t="s">
        <v>2068</v>
      </c>
      <c r="G333" s="391">
        <f t="shared" si="5"/>
        <v>40</v>
      </c>
      <c r="H333" s="391"/>
      <c r="I333" s="391">
        <v>40</v>
      </c>
    </row>
    <row r="334" spans="1:9">
      <c r="A334" s="391">
        <v>331</v>
      </c>
      <c r="B334" s="391" t="s">
        <v>2069</v>
      </c>
      <c r="C334" s="391" t="s">
        <v>1123</v>
      </c>
      <c r="D334" s="391" t="s">
        <v>213</v>
      </c>
      <c r="E334" s="391" t="s">
        <v>2070</v>
      </c>
      <c r="F334" s="391" t="s">
        <v>2071</v>
      </c>
      <c r="G334" s="391">
        <f t="shared" si="5"/>
        <v>40</v>
      </c>
      <c r="H334" s="391"/>
      <c r="I334" s="391">
        <v>40</v>
      </c>
    </row>
    <row r="335" spans="1:9">
      <c r="A335" s="391">
        <v>332</v>
      </c>
      <c r="B335" s="391" t="s">
        <v>2072</v>
      </c>
      <c r="C335" s="391" t="s">
        <v>1123</v>
      </c>
      <c r="D335" s="391" t="s">
        <v>213</v>
      </c>
      <c r="E335" s="391" t="s">
        <v>2073</v>
      </c>
      <c r="F335" s="391"/>
      <c r="G335" s="391">
        <f t="shared" si="5"/>
        <v>40</v>
      </c>
      <c r="H335" s="391">
        <v>0</v>
      </c>
      <c r="I335" s="391">
        <v>40</v>
      </c>
    </row>
    <row r="336" spans="1:9">
      <c r="A336" s="391">
        <v>333</v>
      </c>
      <c r="B336" s="391" t="s">
        <v>2074</v>
      </c>
      <c r="C336" s="391" t="s">
        <v>1123</v>
      </c>
      <c r="D336" s="391" t="s">
        <v>213</v>
      </c>
      <c r="E336" s="391" t="s">
        <v>2075</v>
      </c>
      <c r="F336" s="391" t="s">
        <v>2076</v>
      </c>
      <c r="G336" s="391">
        <f t="shared" si="5"/>
        <v>40</v>
      </c>
      <c r="H336" s="391"/>
      <c r="I336" s="391">
        <v>40</v>
      </c>
    </row>
    <row r="337" spans="1:9">
      <c r="A337" s="391">
        <v>334</v>
      </c>
      <c r="B337" s="391" t="s">
        <v>2077</v>
      </c>
      <c r="C337" s="391" t="s">
        <v>1123</v>
      </c>
      <c r="D337" s="391" t="s">
        <v>213</v>
      </c>
      <c r="E337" s="391" t="s">
        <v>2078</v>
      </c>
      <c r="F337" s="391" t="s">
        <v>2079</v>
      </c>
      <c r="G337" s="391">
        <f t="shared" si="5"/>
        <v>40</v>
      </c>
      <c r="H337" s="391">
        <v>10</v>
      </c>
      <c r="I337" s="391">
        <v>30</v>
      </c>
    </row>
    <row r="338" spans="1:9">
      <c r="A338" s="391">
        <v>335</v>
      </c>
      <c r="B338" s="391" t="s">
        <v>2080</v>
      </c>
      <c r="C338" s="391" t="s">
        <v>1123</v>
      </c>
      <c r="D338" s="391" t="s">
        <v>213</v>
      </c>
      <c r="E338" s="391" t="s">
        <v>2081</v>
      </c>
      <c r="F338" s="391" t="s">
        <v>2082</v>
      </c>
      <c r="G338" s="391">
        <f t="shared" si="5"/>
        <v>40</v>
      </c>
      <c r="H338" s="391">
        <v>0</v>
      </c>
      <c r="I338" s="391">
        <v>40</v>
      </c>
    </row>
    <row r="339" spans="1:9">
      <c r="A339" s="391">
        <v>336</v>
      </c>
      <c r="B339" s="391" t="s">
        <v>2083</v>
      </c>
      <c r="C339" s="391" t="s">
        <v>1123</v>
      </c>
      <c r="D339" s="391" t="s">
        <v>213</v>
      </c>
      <c r="E339" s="391" t="s">
        <v>2084</v>
      </c>
      <c r="F339" s="391" t="s">
        <v>2085</v>
      </c>
      <c r="G339" s="391">
        <f t="shared" si="5"/>
        <v>40</v>
      </c>
      <c r="H339" s="391">
        <v>0</v>
      </c>
      <c r="I339" s="391">
        <v>40</v>
      </c>
    </row>
    <row r="340" spans="1:9">
      <c r="A340" s="391">
        <v>337</v>
      </c>
      <c r="B340" s="391" t="s">
        <v>2086</v>
      </c>
      <c r="C340" s="391" t="s">
        <v>1123</v>
      </c>
      <c r="D340" s="391" t="s">
        <v>213</v>
      </c>
      <c r="E340" s="391" t="s">
        <v>2087</v>
      </c>
      <c r="F340" s="391" t="s">
        <v>2088</v>
      </c>
      <c r="G340" s="391">
        <f t="shared" si="5"/>
        <v>40</v>
      </c>
      <c r="H340" s="391"/>
      <c r="I340" s="391">
        <v>40</v>
      </c>
    </row>
    <row r="341" spans="1:9">
      <c r="A341" s="391">
        <v>338</v>
      </c>
      <c r="B341" s="391" t="s">
        <v>2089</v>
      </c>
      <c r="C341" s="391" t="s">
        <v>1123</v>
      </c>
      <c r="D341" s="391" t="s">
        <v>213</v>
      </c>
      <c r="E341" s="391" t="s">
        <v>2090</v>
      </c>
      <c r="F341" s="391" t="s">
        <v>2091</v>
      </c>
      <c r="G341" s="391">
        <f t="shared" si="5"/>
        <v>40</v>
      </c>
      <c r="H341" s="391">
        <v>10</v>
      </c>
      <c r="I341" s="391">
        <v>30</v>
      </c>
    </row>
    <row r="342" spans="1:9">
      <c r="A342" s="391">
        <v>339</v>
      </c>
      <c r="B342" s="391" t="s">
        <v>2092</v>
      </c>
      <c r="C342" s="391" t="s">
        <v>1123</v>
      </c>
      <c r="D342" s="391" t="s">
        <v>213</v>
      </c>
      <c r="E342" s="391" t="s">
        <v>2093</v>
      </c>
      <c r="F342" s="391" t="s">
        <v>2094</v>
      </c>
      <c r="G342" s="391">
        <f t="shared" si="5"/>
        <v>40</v>
      </c>
      <c r="H342" s="391">
        <v>2</v>
      </c>
      <c r="I342" s="391">
        <v>38</v>
      </c>
    </row>
    <row r="343" spans="1:9">
      <c r="A343" s="391">
        <v>340</v>
      </c>
      <c r="B343" s="391" t="s">
        <v>2095</v>
      </c>
      <c r="C343" s="391" t="s">
        <v>1123</v>
      </c>
      <c r="D343" s="391" t="s">
        <v>213</v>
      </c>
      <c r="E343" s="391" t="s">
        <v>2096</v>
      </c>
      <c r="F343" s="391" t="s">
        <v>2097</v>
      </c>
      <c r="G343" s="391">
        <f t="shared" si="5"/>
        <v>40</v>
      </c>
      <c r="H343" s="391">
        <v>2</v>
      </c>
      <c r="I343" s="391">
        <v>38</v>
      </c>
    </row>
    <row r="344" spans="1:9">
      <c r="A344" s="391">
        <v>341</v>
      </c>
      <c r="B344" s="391" t="s">
        <v>2098</v>
      </c>
      <c r="C344" s="391" t="s">
        <v>1123</v>
      </c>
      <c r="D344" s="391" t="s">
        <v>213</v>
      </c>
      <c r="E344" s="391" t="s">
        <v>2099</v>
      </c>
      <c r="F344" s="391" t="s">
        <v>2100</v>
      </c>
      <c r="G344" s="391">
        <f t="shared" si="5"/>
        <v>40</v>
      </c>
      <c r="H344" s="391"/>
      <c r="I344" s="391">
        <v>40</v>
      </c>
    </row>
    <row r="345" spans="1:9">
      <c r="A345" s="391">
        <v>342</v>
      </c>
      <c r="B345" s="391" t="s">
        <v>2101</v>
      </c>
      <c r="C345" s="391" t="s">
        <v>1123</v>
      </c>
      <c r="D345" s="391" t="s">
        <v>213</v>
      </c>
      <c r="E345" s="391" t="s">
        <v>2102</v>
      </c>
      <c r="F345" s="391" t="s">
        <v>2103</v>
      </c>
      <c r="G345" s="391">
        <f t="shared" si="5"/>
        <v>40</v>
      </c>
      <c r="H345" s="391"/>
      <c r="I345" s="391">
        <v>40</v>
      </c>
    </row>
    <row r="346" spans="1:9">
      <c r="A346" s="391">
        <v>343</v>
      </c>
      <c r="B346" s="391" t="s">
        <v>2104</v>
      </c>
      <c r="C346" s="391" t="s">
        <v>1123</v>
      </c>
      <c r="D346" s="391" t="s">
        <v>213</v>
      </c>
      <c r="E346" s="391" t="s">
        <v>2105</v>
      </c>
      <c r="F346" s="391" t="s">
        <v>2106</v>
      </c>
      <c r="G346" s="391">
        <f t="shared" si="5"/>
        <v>40</v>
      </c>
      <c r="H346" s="391">
        <v>0</v>
      </c>
      <c r="I346" s="391">
        <v>40</v>
      </c>
    </row>
    <row r="347" spans="1:9">
      <c r="A347" s="391">
        <v>344</v>
      </c>
      <c r="B347" s="391" t="s">
        <v>2107</v>
      </c>
      <c r="C347" s="391" t="s">
        <v>1123</v>
      </c>
      <c r="D347" s="391" t="s">
        <v>213</v>
      </c>
      <c r="E347" s="391" t="s">
        <v>2108</v>
      </c>
      <c r="F347" s="391" t="s">
        <v>2109</v>
      </c>
      <c r="G347" s="391">
        <f t="shared" si="5"/>
        <v>40</v>
      </c>
      <c r="H347" s="391">
        <v>5</v>
      </c>
      <c r="I347" s="391">
        <v>35</v>
      </c>
    </row>
    <row r="348" spans="1:9">
      <c r="A348" s="391">
        <v>345</v>
      </c>
      <c r="B348" s="391" t="s">
        <v>2110</v>
      </c>
      <c r="C348" s="391" t="s">
        <v>1123</v>
      </c>
      <c r="D348" s="391" t="s">
        <v>213</v>
      </c>
      <c r="E348" s="391" t="s">
        <v>2111</v>
      </c>
      <c r="F348" s="391" t="s">
        <v>2112</v>
      </c>
      <c r="G348" s="391">
        <f t="shared" si="5"/>
        <v>40</v>
      </c>
      <c r="H348" s="391"/>
      <c r="I348" s="391">
        <v>40</v>
      </c>
    </row>
    <row r="349" spans="1:9">
      <c r="A349" s="391">
        <v>346</v>
      </c>
      <c r="B349" s="391" t="s">
        <v>2113</v>
      </c>
      <c r="C349" s="391" t="s">
        <v>1123</v>
      </c>
      <c r="D349" s="391" t="s">
        <v>213</v>
      </c>
      <c r="E349" s="391" t="s">
        <v>2114</v>
      </c>
      <c r="F349" s="391" t="s">
        <v>2115</v>
      </c>
      <c r="G349" s="391">
        <f t="shared" si="5"/>
        <v>40</v>
      </c>
      <c r="H349" s="391">
        <v>40</v>
      </c>
      <c r="I349" s="391"/>
    </row>
    <row r="350" spans="1:9">
      <c r="A350" s="391">
        <v>347</v>
      </c>
      <c r="B350" s="391" t="s">
        <v>2116</v>
      </c>
      <c r="C350" s="391" t="s">
        <v>1123</v>
      </c>
      <c r="D350" s="391" t="s">
        <v>213</v>
      </c>
      <c r="E350" s="391" t="s">
        <v>2117</v>
      </c>
      <c r="F350" s="391" t="s">
        <v>2118</v>
      </c>
      <c r="G350" s="391">
        <f t="shared" si="5"/>
        <v>40</v>
      </c>
      <c r="H350" s="391"/>
      <c r="I350" s="391">
        <v>40</v>
      </c>
    </row>
    <row r="351" spans="1:9">
      <c r="A351" s="391">
        <v>348</v>
      </c>
      <c r="B351" s="391" t="s">
        <v>2119</v>
      </c>
      <c r="C351" s="391" t="s">
        <v>1123</v>
      </c>
      <c r="D351" s="391" t="s">
        <v>213</v>
      </c>
      <c r="E351" s="391" t="s">
        <v>2120</v>
      </c>
      <c r="F351" s="391" t="s">
        <v>2121</v>
      </c>
      <c r="G351" s="391">
        <f t="shared" si="5"/>
        <v>40</v>
      </c>
      <c r="H351" s="391"/>
      <c r="I351" s="391">
        <v>40</v>
      </c>
    </row>
    <row r="352" spans="1:9">
      <c r="A352" s="391">
        <v>349</v>
      </c>
      <c r="B352" s="391" t="s">
        <v>2122</v>
      </c>
      <c r="C352" s="391" t="s">
        <v>1123</v>
      </c>
      <c r="D352" s="391" t="s">
        <v>213</v>
      </c>
      <c r="E352" s="391" t="s">
        <v>2123</v>
      </c>
      <c r="F352" s="391" t="s">
        <v>2124</v>
      </c>
      <c r="G352" s="391">
        <f t="shared" si="5"/>
        <v>40</v>
      </c>
      <c r="H352" s="391"/>
      <c r="I352" s="391">
        <v>40</v>
      </c>
    </row>
    <row r="353" spans="1:9">
      <c r="A353" s="391">
        <v>350</v>
      </c>
      <c r="B353" s="391" t="s">
        <v>1308</v>
      </c>
      <c r="C353" s="391" t="s">
        <v>1123</v>
      </c>
      <c r="D353" s="391" t="s">
        <v>213</v>
      </c>
      <c r="E353" s="391" t="s">
        <v>2125</v>
      </c>
      <c r="F353" s="391" t="s">
        <v>2126</v>
      </c>
      <c r="G353" s="391">
        <f t="shared" si="5"/>
        <v>40</v>
      </c>
      <c r="H353" s="391"/>
      <c r="I353" s="391">
        <v>40</v>
      </c>
    </row>
    <row r="354" spans="1:9">
      <c r="A354" s="391">
        <v>351</v>
      </c>
      <c r="B354" s="391" t="s">
        <v>2127</v>
      </c>
      <c r="C354" s="391" t="s">
        <v>1123</v>
      </c>
      <c r="D354" s="391" t="s">
        <v>213</v>
      </c>
      <c r="E354" s="391" t="s">
        <v>2128</v>
      </c>
      <c r="F354" s="391" t="s">
        <v>2129</v>
      </c>
      <c r="G354" s="391">
        <f t="shared" si="5"/>
        <v>40</v>
      </c>
      <c r="H354" s="391"/>
      <c r="I354" s="391">
        <v>40</v>
      </c>
    </row>
    <row r="355" spans="1:9">
      <c r="A355" s="391">
        <v>352</v>
      </c>
      <c r="B355" s="391" t="s">
        <v>2130</v>
      </c>
      <c r="C355" s="391" t="s">
        <v>1123</v>
      </c>
      <c r="D355" s="391" t="s">
        <v>213</v>
      </c>
      <c r="E355" s="391" t="s">
        <v>2131</v>
      </c>
      <c r="F355" s="391">
        <f>-2678-4513</f>
        <v>-7191</v>
      </c>
      <c r="G355" s="391">
        <f t="shared" si="5"/>
        <v>40</v>
      </c>
      <c r="H355" s="391"/>
      <c r="I355" s="391">
        <v>40</v>
      </c>
    </row>
    <row r="356" spans="1:9">
      <c r="A356" s="391">
        <v>353</v>
      </c>
      <c r="B356" s="391" t="s">
        <v>2132</v>
      </c>
      <c r="C356" s="391" t="s">
        <v>1123</v>
      </c>
      <c r="D356" s="391" t="s">
        <v>213</v>
      </c>
      <c r="E356" s="391" t="s">
        <v>2133</v>
      </c>
      <c r="F356" s="391">
        <f>-2677-1911</f>
        <v>-4588</v>
      </c>
      <c r="G356" s="391">
        <f t="shared" si="5"/>
        <v>40</v>
      </c>
      <c r="H356" s="391"/>
      <c r="I356" s="391">
        <v>40</v>
      </c>
    </row>
    <row r="357" spans="1:9">
      <c r="A357" s="391">
        <v>354</v>
      </c>
      <c r="B357" s="391" t="s">
        <v>2134</v>
      </c>
      <c r="C357" s="391" t="s">
        <v>1123</v>
      </c>
      <c r="D357" s="391" t="s">
        <v>213</v>
      </c>
      <c r="E357" s="391" t="s">
        <v>2135</v>
      </c>
      <c r="F357" s="391" t="s">
        <v>2136</v>
      </c>
      <c r="G357" s="391">
        <f t="shared" si="5"/>
        <v>40</v>
      </c>
      <c r="H357" s="391">
        <v>0</v>
      </c>
      <c r="I357" s="391">
        <v>40</v>
      </c>
    </row>
    <row r="358" spans="1:9">
      <c r="A358" s="391">
        <v>355</v>
      </c>
      <c r="B358" s="391" t="s">
        <v>2137</v>
      </c>
      <c r="C358" s="391" t="s">
        <v>1123</v>
      </c>
      <c r="D358" s="391" t="s">
        <v>213</v>
      </c>
      <c r="E358" s="391" t="s">
        <v>2138</v>
      </c>
      <c r="F358" s="391" t="s">
        <v>2139</v>
      </c>
      <c r="G358" s="391">
        <f t="shared" si="5"/>
        <v>40</v>
      </c>
      <c r="H358" s="391">
        <v>0</v>
      </c>
      <c r="I358" s="391">
        <v>40</v>
      </c>
    </row>
    <row r="359" spans="1:9">
      <c r="A359" s="391">
        <v>356</v>
      </c>
      <c r="B359" s="391" t="s">
        <v>2140</v>
      </c>
      <c r="C359" s="391" t="s">
        <v>1123</v>
      </c>
      <c r="D359" s="391" t="s">
        <v>213</v>
      </c>
      <c r="E359" s="391" t="s">
        <v>2141</v>
      </c>
      <c r="F359" s="391" t="s">
        <v>2142</v>
      </c>
      <c r="G359" s="391">
        <f t="shared" si="5"/>
        <v>40</v>
      </c>
      <c r="H359" s="391">
        <v>5</v>
      </c>
      <c r="I359" s="391">
        <v>35</v>
      </c>
    </row>
    <row r="360" spans="1:9">
      <c r="A360" s="391">
        <v>357</v>
      </c>
      <c r="B360" s="391" t="s">
        <v>2143</v>
      </c>
      <c r="C360" s="391" t="s">
        <v>1123</v>
      </c>
      <c r="D360" s="391" t="s">
        <v>213</v>
      </c>
      <c r="E360" s="391" t="s">
        <v>2144</v>
      </c>
      <c r="F360" s="391" t="s">
        <v>2145</v>
      </c>
      <c r="G360" s="391">
        <f t="shared" si="5"/>
        <v>40</v>
      </c>
      <c r="H360" s="391">
        <v>10</v>
      </c>
      <c r="I360" s="391">
        <v>30</v>
      </c>
    </row>
    <row r="361" spans="1:9">
      <c r="A361" s="391">
        <v>358</v>
      </c>
      <c r="B361" s="391" t="s">
        <v>2146</v>
      </c>
      <c r="C361" s="391" t="s">
        <v>1123</v>
      </c>
      <c r="D361" s="391" t="s">
        <v>213</v>
      </c>
      <c r="E361" s="391" t="s">
        <v>2147</v>
      </c>
      <c r="F361" s="391" t="s">
        <v>2148</v>
      </c>
      <c r="G361" s="391">
        <f t="shared" si="5"/>
        <v>40</v>
      </c>
      <c r="H361" s="391"/>
      <c r="I361" s="391">
        <v>40</v>
      </c>
    </row>
    <row r="362" spans="1:9">
      <c r="A362" s="391">
        <v>359</v>
      </c>
      <c r="B362" s="391" t="s">
        <v>2149</v>
      </c>
      <c r="C362" s="391" t="s">
        <v>1123</v>
      </c>
      <c r="D362" s="391" t="s">
        <v>213</v>
      </c>
      <c r="E362" s="391" t="s">
        <v>2150</v>
      </c>
      <c r="F362" s="391" t="s">
        <v>2151</v>
      </c>
      <c r="G362" s="391">
        <f t="shared" si="5"/>
        <v>40</v>
      </c>
      <c r="H362" s="391"/>
      <c r="I362" s="391">
        <v>40</v>
      </c>
    </row>
    <row r="363" spans="1:9">
      <c r="A363" s="391">
        <v>360</v>
      </c>
      <c r="B363" s="391" t="s">
        <v>2152</v>
      </c>
      <c r="C363" s="391" t="s">
        <v>1123</v>
      </c>
      <c r="D363" s="391" t="s">
        <v>213</v>
      </c>
      <c r="E363" s="391" t="s">
        <v>2153</v>
      </c>
      <c r="F363" s="391" t="s">
        <v>2154</v>
      </c>
      <c r="G363" s="391">
        <f t="shared" si="5"/>
        <v>40</v>
      </c>
      <c r="H363" s="391">
        <v>20</v>
      </c>
      <c r="I363" s="391">
        <v>20</v>
      </c>
    </row>
    <row r="364" spans="1:9">
      <c r="A364" s="391">
        <v>361</v>
      </c>
      <c r="B364" s="391" t="s">
        <v>2155</v>
      </c>
      <c r="C364" s="391" t="s">
        <v>1123</v>
      </c>
      <c r="D364" s="391" t="s">
        <v>213</v>
      </c>
      <c r="E364" s="391" t="s">
        <v>2156</v>
      </c>
      <c r="F364" s="391" t="s">
        <v>2157</v>
      </c>
      <c r="G364" s="391">
        <f t="shared" si="5"/>
        <v>40</v>
      </c>
      <c r="H364" s="391">
        <v>6</v>
      </c>
      <c r="I364" s="391">
        <v>34</v>
      </c>
    </row>
    <row r="365" spans="1:9">
      <c r="A365" s="391">
        <v>362</v>
      </c>
      <c r="B365" s="391" t="s">
        <v>2158</v>
      </c>
      <c r="C365" s="391" t="s">
        <v>1123</v>
      </c>
      <c r="D365" s="391" t="s">
        <v>213</v>
      </c>
      <c r="E365" s="391" t="s">
        <v>2159</v>
      </c>
      <c r="F365" s="391" t="s">
        <v>2160</v>
      </c>
      <c r="G365" s="391">
        <f t="shared" si="5"/>
        <v>40</v>
      </c>
      <c r="H365" s="391"/>
      <c r="I365" s="391">
        <v>40</v>
      </c>
    </row>
    <row r="366" spans="1:9">
      <c r="A366" s="391">
        <v>363</v>
      </c>
      <c r="B366" s="391" t="s">
        <v>2161</v>
      </c>
      <c r="C366" s="391" t="s">
        <v>1123</v>
      </c>
      <c r="D366" s="391" t="s">
        <v>213</v>
      </c>
      <c r="E366" s="391" t="s">
        <v>2162</v>
      </c>
      <c r="F366" s="391" t="s">
        <v>2163</v>
      </c>
      <c r="G366" s="391">
        <f t="shared" si="5"/>
        <v>40</v>
      </c>
      <c r="H366" s="391">
        <v>20</v>
      </c>
      <c r="I366" s="391">
        <v>20</v>
      </c>
    </row>
    <row r="367" spans="1:9">
      <c r="A367" s="391">
        <v>364</v>
      </c>
      <c r="B367" s="391" t="s">
        <v>2164</v>
      </c>
      <c r="C367" s="391" t="s">
        <v>1123</v>
      </c>
      <c r="D367" s="391" t="s">
        <v>213</v>
      </c>
      <c r="E367" s="391" t="s">
        <v>2165</v>
      </c>
      <c r="F367" s="391" t="s">
        <v>2166</v>
      </c>
      <c r="G367" s="391">
        <f t="shared" si="5"/>
        <v>40</v>
      </c>
      <c r="H367" s="391"/>
      <c r="I367" s="391">
        <v>40</v>
      </c>
    </row>
    <row r="368" spans="1:9">
      <c r="A368" s="391">
        <v>365</v>
      </c>
      <c r="B368" s="391" t="s">
        <v>2167</v>
      </c>
      <c r="C368" s="391" t="s">
        <v>1123</v>
      </c>
      <c r="D368" s="391" t="s">
        <v>213</v>
      </c>
      <c r="E368" s="391" t="s">
        <v>2168</v>
      </c>
      <c r="F368" s="391" t="s">
        <v>2169</v>
      </c>
      <c r="G368" s="391">
        <f t="shared" si="5"/>
        <v>40</v>
      </c>
      <c r="H368" s="391"/>
      <c r="I368" s="391">
        <v>40</v>
      </c>
    </row>
    <row r="369" spans="1:9">
      <c r="A369" s="391">
        <v>366</v>
      </c>
      <c r="B369" s="391" t="s">
        <v>2170</v>
      </c>
      <c r="C369" s="391" t="s">
        <v>1123</v>
      </c>
      <c r="D369" s="391" t="s">
        <v>213</v>
      </c>
      <c r="E369" s="391" t="s">
        <v>2171</v>
      </c>
      <c r="F369" s="391" t="s">
        <v>2172</v>
      </c>
      <c r="G369" s="391">
        <f t="shared" si="5"/>
        <v>40</v>
      </c>
      <c r="H369" s="391">
        <v>5</v>
      </c>
      <c r="I369" s="391">
        <v>35</v>
      </c>
    </row>
    <row r="370" spans="1:9">
      <c r="A370" s="391">
        <v>367</v>
      </c>
      <c r="B370" s="391" t="s">
        <v>2173</v>
      </c>
      <c r="C370" s="391" t="s">
        <v>1123</v>
      </c>
      <c r="D370" s="391" t="s">
        <v>1327</v>
      </c>
      <c r="E370" s="391" t="s">
        <v>2174</v>
      </c>
      <c r="F370" s="391" t="s">
        <v>2175</v>
      </c>
      <c r="G370" s="391">
        <f t="shared" si="5"/>
        <v>40</v>
      </c>
      <c r="H370" s="391"/>
      <c r="I370" s="391">
        <v>40</v>
      </c>
    </row>
    <row r="371" spans="1:9">
      <c r="A371" s="391">
        <v>368</v>
      </c>
      <c r="B371" s="391" t="s">
        <v>2176</v>
      </c>
      <c r="C371" s="391" t="s">
        <v>1123</v>
      </c>
      <c r="D371" s="391" t="s">
        <v>1327</v>
      </c>
      <c r="E371" s="391" t="s">
        <v>2177</v>
      </c>
      <c r="F371" s="391" t="s">
        <v>2178</v>
      </c>
      <c r="G371" s="391">
        <f t="shared" si="5"/>
        <v>40</v>
      </c>
      <c r="H371" s="391">
        <v>0</v>
      </c>
      <c r="I371" s="391">
        <v>40</v>
      </c>
    </row>
    <row r="372" spans="1:9">
      <c r="A372" s="391">
        <v>369</v>
      </c>
      <c r="B372" s="391" t="s">
        <v>2179</v>
      </c>
      <c r="C372" s="391" t="s">
        <v>1123</v>
      </c>
      <c r="D372" s="391" t="s">
        <v>1327</v>
      </c>
      <c r="E372" s="391" t="s">
        <v>2180</v>
      </c>
      <c r="F372" s="391" t="s">
        <v>2181</v>
      </c>
      <c r="G372" s="391">
        <f t="shared" si="5"/>
        <v>40</v>
      </c>
      <c r="H372" s="391">
        <v>0</v>
      </c>
      <c r="I372" s="391">
        <v>40</v>
      </c>
    </row>
    <row r="373" spans="1:9">
      <c r="A373" s="391">
        <v>370</v>
      </c>
      <c r="B373" s="391" t="s">
        <v>2182</v>
      </c>
      <c r="C373" s="391" t="s">
        <v>1123</v>
      </c>
      <c r="D373" s="391" t="s">
        <v>1327</v>
      </c>
      <c r="E373" s="391" t="s">
        <v>2183</v>
      </c>
      <c r="F373" s="391" t="s">
        <v>2184</v>
      </c>
      <c r="G373" s="391">
        <f t="shared" si="5"/>
        <v>40</v>
      </c>
      <c r="H373" s="391">
        <v>2</v>
      </c>
      <c r="I373" s="391">
        <v>38</v>
      </c>
    </row>
    <row r="374" spans="1:9">
      <c r="A374" s="391">
        <v>371</v>
      </c>
      <c r="B374" s="391" t="s">
        <v>2185</v>
      </c>
      <c r="C374" s="391" t="s">
        <v>1123</v>
      </c>
      <c r="D374" s="391" t="s">
        <v>1327</v>
      </c>
      <c r="E374" s="391" t="s">
        <v>2186</v>
      </c>
      <c r="F374" s="391" t="s">
        <v>2187</v>
      </c>
      <c r="G374" s="391">
        <f t="shared" si="5"/>
        <v>40</v>
      </c>
      <c r="H374" s="391">
        <v>6</v>
      </c>
      <c r="I374" s="391">
        <v>34</v>
      </c>
    </row>
    <row r="375" spans="1:9">
      <c r="A375" s="391">
        <v>372</v>
      </c>
      <c r="B375" s="391" t="s">
        <v>2188</v>
      </c>
      <c r="C375" s="391" t="s">
        <v>1123</v>
      </c>
      <c r="D375" s="391" t="s">
        <v>1327</v>
      </c>
      <c r="E375" s="391" t="s">
        <v>2189</v>
      </c>
      <c r="F375" s="391" t="s">
        <v>2190</v>
      </c>
      <c r="G375" s="391">
        <f t="shared" si="5"/>
        <v>40</v>
      </c>
      <c r="H375" s="391"/>
      <c r="I375" s="391">
        <v>40</v>
      </c>
    </row>
    <row r="376" spans="1:9">
      <c r="A376" s="391">
        <v>373</v>
      </c>
      <c r="B376" s="391" t="s">
        <v>2191</v>
      </c>
      <c r="C376" s="391" t="s">
        <v>1123</v>
      </c>
      <c r="D376" s="391" t="s">
        <v>1327</v>
      </c>
      <c r="E376" s="391" t="s">
        <v>2192</v>
      </c>
      <c r="F376" s="391" t="s">
        <v>2193</v>
      </c>
      <c r="G376" s="391">
        <f t="shared" si="5"/>
        <v>40</v>
      </c>
      <c r="H376" s="391"/>
      <c r="I376" s="391">
        <v>40</v>
      </c>
    </row>
    <row r="377" spans="1:9">
      <c r="A377" s="391">
        <v>374</v>
      </c>
      <c r="B377" s="391" t="s">
        <v>2194</v>
      </c>
      <c r="C377" s="391" t="s">
        <v>1123</v>
      </c>
      <c r="D377" s="391" t="s">
        <v>1327</v>
      </c>
      <c r="E377" s="391" t="s">
        <v>2195</v>
      </c>
      <c r="F377" s="391" t="s">
        <v>2196</v>
      </c>
      <c r="G377" s="391">
        <f t="shared" si="5"/>
        <v>40</v>
      </c>
      <c r="H377" s="391"/>
      <c r="I377" s="391">
        <v>40</v>
      </c>
    </row>
    <row r="378" spans="1:9">
      <c r="A378" s="391">
        <v>375</v>
      </c>
      <c r="B378" s="391" t="s">
        <v>1395</v>
      </c>
      <c r="C378" s="391" t="s">
        <v>1123</v>
      </c>
      <c r="D378" s="391" t="s">
        <v>1327</v>
      </c>
      <c r="E378" s="391" t="s">
        <v>2197</v>
      </c>
      <c r="F378" s="391">
        <f>-588-9400</f>
        <v>-9988</v>
      </c>
      <c r="G378" s="391">
        <f t="shared" si="5"/>
        <v>40</v>
      </c>
      <c r="H378" s="391"/>
      <c r="I378" s="391">
        <v>40</v>
      </c>
    </row>
    <row r="379" spans="1:9">
      <c r="A379" s="391">
        <v>376</v>
      </c>
      <c r="B379" s="391" t="s">
        <v>2198</v>
      </c>
      <c r="C379" s="391" t="s">
        <v>1123</v>
      </c>
      <c r="D379" s="391" t="s">
        <v>1327</v>
      </c>
      <c r="E379" s="391" t="s">
        <v>2199</v>
      </c>
      <c r="F379" s="391" t="s">
        <v>2200</v>
      </c>
      <c r="G379" s="391">
        <f t="shared" si="5"/>
        <v>40</v>
      </c>
      <c r="H379" s="391">
        <v>0</v>
      </c>
      <c r="I379" s="391">
        <v>40</v>
      </c>
    </row>
    <row r="380" spans="1:9">
      <c r="A380" s="391">
        <v>377</v>
      </c>
      <c r="B380" s="391" t="s">
        <v>2201</v>
      </c>
      <c r="C380" s="391" t="s">
        <v>1123</v>
      </c>
      <c r="D380" s="391" t="s">
        <v>1327</v>
      </c>
      <c r="E380" s="391" t="s">
        <v>2202</v>
      </c>
      <c r="F380" s="391"/>
      <c r="G380" s="391">
        <f t="shared" si="5"/>
        <v>40</v>
      </c>
      <c r="H380" s="391">
        <v>0</v>
      </c>
      <c r="I380" s="391">
        <v>40</v>
      </c>
    </row>
    <row r="381" spans="1:9">
      <c r="A381" s="391">
        <v>378</v>
      </c>
      <c r="B381" s="391" t="s">
        <v>2203</v>
      </c>
      <c r="C381" s="391" t="s">
        <v>1123</v>
      </c>
      <c r="D381" s="391" t="s">
        <v>1327</v>
      </c>
      <c r="E381" s="391" t="s">
        <v>2204</v>
      </c>
      <c r="F381" s="391" t="s">
        <v>2205</v>
      </c>
      <c r="G381" s="391">
        <f t="shared" si="5"/>
        <v>40</v>
      </c>
      <c r="H381" s="391">
        <v>20</v>
      </c>
      <c r="I381" s="391">
        <v>20</v>
      </c>
    </row>
    <row r="382" spans="1:9">
      <c r="A382" s="391">
        <v>379</v>
      </c>
      <c r="B382" s="391" t="s">
        <v>2206</v>
      </c>
      <c r="C382" s="391" t="s">
        <v>1123</v>
      </c>
      <c r="D382" s="391" t="s">
        <v>1327</v>
      </c>
      <c r="E382" s="391" t="s">
        <v>2207</v>
      </c>
      <c r="F382" s="391" t="s">
        <v>2208</v>
      </c>
      <c r="G382" s="391">
        <f t="shared" si="5"/>
        <v>40</v>
      </c>
      <c r="H382" s="391"/>
      <c r="I382" s="391">
        <v>40</v>
      </c>
    </row>
    <row r="383" spans="1:9">
      <c r="A383" s="391">
        <v>380</v>
      </c>
      <c r="B383" s="391" t="s">
        <v>2209</v>
      </c>
      <c r="C383" s="391" t="s">
        <v>1123</v>
      </c>
      <c r="D383" s="391" t="s">
        <v>1327</v>
      </c>
      <c r="E383" s="391" t="s">
        <v>2210</v>
      </c>
      <c r="F383" s="391" t="s">
        <v>2211</v>
      </c>
      <c r="G383" s="391">
        <f t="shared" si="5"/>
        <v>40</v>
      </c>
      <c r="H383" s="391"/>
      <c r="I383" s="391">
        <v>40</v>
      </c>
    </row>
    <row r="384" spans="1:9">
      <c r="A384" s="391">
        <v>381</v>
      </c>
      <c r="B384" s="391" t="s">
        <v>2212</v>
      </c>
      <c r="C384" s="391" t="s">
        <v>1123</v>
      </c>
      <c r="D384" s="391" t="s">
        <v>239</v>
      </c>
      <c r="E384" s="391" t="s">
        <v>2213</v>
      </c>
      <c r="F384" s="391" t="s">
        <v>2214</v>
      </c>
      <c r="G384" s="391">
        <f t="shared" si="5"/>
        <v>41</v>
      </c>
      <c r="H384" s="391">
        <v>0</v>
      </c>
      <c r="I384" s="391">
        <v>41</v>
      </c>
    </row>
    <row r="385" spans="1:9">
      <c r="A385" s="391">
        <v>382</v>
      </c>
      <c r="B385" s="391" t="s">
        <v>2215</v>
      </c>
      <c r="C385" s="391" t="s">
        <v>1123</v>
      </c>
      <c r="D385" s="391" t="s">
        <v>213</v>
      </c>
      <c r="E385" s="391" t="s">
        <v>2216</v>
      </c>
      <c r="F385" s="391" t="s">
        <v>2217</v>
      </c>
      <c r="G385" s="391">
        <f t="shared" si="5"/>
        <v>41</v>
      </c>
      <c r="H385" s="391">
        <v>41</v>
      </c>
      <c r="I385" s="391"/>
    </row>
    <row r="386" spans="1:9">
      <c r="A386" s="391">
        <v>383</v>
      </c>
      <c r="B386" s="391" t="s">
        <v>2218</v>
      </c>
      <c r="C386" s="391" t="s">
        <v>1123</v>
      </c>
      <c r="D386" s="391" t="s">
        <v>213</v>
      </c>
      <c r="E386" s="391" t="s">
        <v>2219</v>
      </c>
      <c r="F386" s="391" t="s">
        <v>2220</v>
      </c>
      <c r="G386" s="391">
        <f t="shared" si="5"/>
        <v>41</v>
      </c>
      <c r="H386" s="391">
        <v>10</v>
      </c>
      <c r="I386" s="391">
        <v>31</v>
      </c>
    </row>
    <row r="387" spans="1:9">
      <c r="A387" s="391">
        <v>384</v>
      </c>
      <c r="B387" s="391" t="s">
        <v>2221</v>
      </c>
      <c r="C387" s="391" t="s">
        <v>1123</v>
      </c>
      <c r="D387" s="391" t="s">
        <v>213</v>
      </c>
      <c r="E387" s="391" t="s">
        <v>2222</v>
      </c>
      <c r="F387" s="391" t="s">
        <v>2223</v>
      </c>
      <c r="G387" s="391">
        <f t="shared" si="5"/>
        <v>41</v>
      </c>
      <c r="H387" s="391">
        <v>0</v>
      </c>
      <c r="I387" s="391">
        <v>41</v>
      </c>
    </row>
    <row r="388" spans="1:9">
      <c r="A388" s="391">
        <v>385</v>
      </c>
      <c r="B388" s="391" t="s">
        <v>2224</v>
      </c>
      <c r="C388" s="391" t="s">
        <v>1123</v>
      </c>
      <c r="D388" s="391" t="s">
        <v>213</v>
      </c>
      <c r="E388" s="391" t="s">
        <v>2225</v>
      </c>
      <c r="F388" s="391" t="s">
        <v>2226</v>
      </c>
      <c r="G388" s="391">
        <f t="shared" ref="G388:G451" si="6">SUM(H388:I388)</f>
        <v>41</v>
      </c>
      <c r="H388" s="391"/>
      <c r="I388" s="391">
        <v>41</v>
      </c>
    </row>
    <row r="389" spans="1:9">
      <c r="A389" s="391">
        <v>386</v>
      </c>
      <c r="B389" s="391" t="s">
        <v>2227</v>
      </c>
      <c r="C389" s="391" t="s">
        <v>1123</v>
      </c>
      <c r="D389" s="391" t="s">
        <v>213</v>
      </c>
      <c r="E389" s="391" t="s">
        <v>2228</v>
      </c>
      <c r="F389" s="391" t="s">
        <v>2229</v>
      </c>
      <c r="G389" s="391">
        <f t="shared" si="6"/>
        <v>41</v>
      </c>
      <c r="H389" s="391"/>
      <c r="I389" s="391">
        <v>41</v>
      </c>
    </row>
    <row r="390" spans="1:9">
      <c r="A390" s="391">
        <v>387</v>
      </c>
      <c r="B390" s="391" t="s">
        <v>2092</v>
      </c>
      <c r="C390" s="391" t="s">
        <v>1123</v>
      </c>
      <c r="D390" s="391" t="s">
        <v>213</v>
      </c>
      <c r="E390" s="391" t="s">
        <v>2230</v>
      </c>
      <c r="F390" s="391" t="s">
        <v>2231</v>
      </c>
      <c r="G390" s="391">
        <f t="shared" si="6"/>
        <v>41</v>
      </c>
      <c r="H390" s="391">
        <v>1</v>
      </c>
      <c r="I390" s="391">
        <v>40</v>
      </c>
    </row>
    <row r="391" spans="1:9">
      <c r="A391" s="391">
        <v>388</v>
      </c>
      <c r="B391" s="391" t="s">
        <v>2232</v>
      </c>
      <c r="C391" s="391" t="s">
        <v>1123</v>
      </c>
      <c r="D391" s="391" t="s">
        <v>213</v>
      </c>
      <c r="E391" s="391" t="s">
        <v>2233</v>
      </c>
      <c r="F391" s="391" t="s">
        <v>2234</v>
      </c>
      <c r="G391" s="391">
        <f t="shared" si="6"/>
        <v>41</v>
      </c>
      <c r="H391" s="391"/>
      <c r="I391" s="391">
        <v>41</v>
      </c>
    </row>
    <row r="392" spans="1:9">
      <c r="A392" s="391">
        <v>389</v>
      </c>
      <c r="B392" s="391" t="s">
        <v>2235</v>
      </c>
      <c r="C392" s="391" t="s">
        <v>1123</v>
      </c>
      <c r="D392" s="391" t="s">
        <v>213</v>
      </c>
      <c r="E392" s="391" t="s">
        <v>2236</v>
      </c>
      <c r="F392" s="391" t="s">
        <v>2237</v>
      </c>
      <c r="G392" s="391">
        <f t="shared" si="6"/>
        <v>41</v>
      </c>
      <c r="H392" s="391">
        <v>0</v>
      </c>
      <c r="I392" s="391">
        <v>41</v>
      </c>
    </row>
    <row r="393" spans="1:9">
      <c r="A393" s="391">
        <v>390</v>
      </c>
      <c r="B393" s="391" t="s">
        <v>1969</v>
      </c>
      <c r="C393" s="391" t="s">
        <v>1123</v>
      </c>
      <c r="D393" s="391" t="s">
        <v>213</v>
      </c>
      <c r="E393" s="391" t="s">
        <v>2238</v>
      </c>
      <c r="F393" s="391" t="s">
        <v>2239</v>
      </c>
      <c r="G393" s="391">
        <f t="shared" si="6"/>
        <v>41</v>
      </c>
      <c r="H393" s="391">
        <v>2</v>
      </c>
      <c r="I393" s="391">
        <v>39</v>
      </c>
    </row>
    <row r="394" spans="1:9">
      <c r="A394" s="391">
        <v>391</v>
      </c>
      <c r="B394" s="391" t="s">
        <v>2240</v>
      </c>
      <c r="C394" s="391" t="s">
        <v>1123</v>
      </c>
      <c r="D394" s="391" t="s">
        <v>213</v>
      </c>
      <c r="E394" s="391" t="s">
        <v>2241</v>
      </c>
      <c r="F394" s="391" t="s">
        <v>2242</v>
      </c>
      <c r="G394" s="391">
        <f t="shared" si="6"/>
        <v>41</v>
      </c>
      <c r="H394" s="391">
        <v>0</v>
      </c>
      <c r="I394" s="391">
        <v>41</v>
      </c>
    </row>
    <row r="395" spans="1:9">
      <c r="A395" s="391">
        <v>392</v>
      </c>
      <c r="B395" s="391" t="s">
        <v>2243</v>
      </c>
      <c r="C395" s="391" t="s">
        <v>1123</v>
      </c>
      <c r="D395" s="391" t="s">
        <v>213</v>
      </c>
      <c r="E395" s="391" t="s">
        <v>2244</v>
      </c>
      <c r="F395" s="391" t="s">
        <v>2245</v>
      </c>
      <c r="G395" s="391">
        <f t="shared" si="6"/>
        <v>41</v>
      </c>
      <c r="H395" s="391">
        <v>41</v>
      </c>
      <c r="I395" s="391">
        <v>0</v>
      </c>
    </row>
    <row r="396" spans="1:9">
      <c r="A396" s="391">
        <v>393</v>
      </c>
      <c r="B396" s="391" t="s">
        <v>2246</v>
      </c>
      <c r="C396" s="391" t="s">
        <v>1123</v>
      </c>
      <c r="D396" s="391" t="s">
        <v>213</v>
      </c>
      <c r="E396" s="391" t="s">
        <v>2247</v>
      </c>
      <c r="F396" s="391" t="s">
        <v>2248</v>
      </c>
      <c r="G396" s="391">
        <f t="shared" si="6"/>
        <v>41</v>
      </c>
      <c r="H396" s="391">
        <v>0</v>
      </c>
      <c r="I396" s="391">
        <v>41</v>
      </c>
    </row>
    <row r="397" spans="1:9">
      <c r="A397" s="391">
        <v>394</v>
      </c>
      <c r="B397" s="391" t="s">
        <v>2249</v>
      </c>
      <c r="C397" s="391" t="s">
        <v>1123</v>
      </c>
      <c r="D397" s="391" t="s">
        <v>213</v>
      </c>
      <c r="E397" s="391" t="s">
        <v>2250</v>
      </c>
      <c r="F397" s="391" t="s">
        <v>2251</v>
      </c>
      <c r="G397" s="391">
        <f t="shared" si="6"/>
        <v>41</v>
      </c>
      <c r="H397" s="391"/>
      <c r="I397" s="391">
        <v>41</v>
      </c>
    </row>
    <row r="398" spans="1:9">
      <c r="A398" s="391">
        <v>395</v>
      </c>
      <c r="B398" s="391" t="s">
        <v>2252</v>
      </c>
      <c r="C398" s="391" t="s">
        <v>1123</v>
      </c>
      <c r="D398" s="391" t="s">
        <v>1327</v>
      </c>
      <c r="E398" s="391" t="s">
        <v>2253</v>
      </c>
      <c r="F398" s="391" t="s">
        <v>2254</v>
      </c>
      <c r="G398" s="391">
        <f t="shared" si="6"/>
        <v>41</v>
      </c>
      <c r="H398" s="391"/>
      <c r="I398" s="391">
        <v>41</v>
      </c>
    </row>
    <row r="399" spans="1:9">
      <c r="A399" s="391">
        <v>396</v>
      </c>
      <c r="B399" s="391" t="s">
        <v>2255</v>
      </c>
      <c r="C399" s="391" t="s">
        <v>1123</v>
      </c>
      <c r="D399" s="391" t="s">
        <v>1327</v>
      </c>
      <c r="E399" s="391" t="s">
        <v>2256</v>
      </c>
      <c r="F399" s="391" t="s">
        <v>2257</v>
      </c>
      <c r="G399" s="391">
        <f t="shared" si="6"/>
        <v>41</v>
      </c>
      <c r="H399" s="391">
        <v>0</v>
      </c>
      <c r="I399" s="391">
        <v>41</v>
      </c>
    </row>
    <row r="400" spans="1:9">
      <c r="A400" s="391">
        <v>397</v>
      </c>
      <c r="B400" s="391" t="s">
        <v>2258</v>
      </c>
      <c r="C400" s="391" t="s">
        <v>1123</v>
      </c>
      <c r="D400" s="391" t="s">
        <v>1327</v>
      </c>
      <c r="E400" s="391" t="s">
        <v>2259</v>
      </c>
      <c r="F400" s="391"/>
      <c r="G400" s="391">
        <f t="shared" si="6"/>
        <v>41</v>
      </c>
      <c r="H400" s="391">
        <v>0</v>
      </c>
      <c r="I400" s="391">
        <v>41</v>
      </c>
    </row>
    <row r="401" spans="1:9">
      <c r="A401" s="391">
        <v>398</v>
      </c>
      <c r="B401" s="391" t="s">
        <v>2260</v>
      </c>
      <c r="C401" s="391" t="s">
        <v>1123</v>
      </c>
      <c r="D401" s="391" t="s">
        <v>1327</v>
      </c>
      <c r="E401" s="391" t="s">
        <v>2261</v>
      </c>
      <c r="F401" s="391" t="s">
        <v>2262</v>
      </c>
      <c r="G401" s="391">
        <f t="shared" si="6"/>
        <v>41</v>
      </c>
      <c r="H401" s="391">
        <v>0</v>
      </c>
      <c r="I401" s="391">
        <v>41</v>
      </c>
    </row>
    <row r="402" spans="1:9">
      <c r="A402" s="391">
        <v>399</v>
      </c>
      <c r="B402" s="391" t="s">
        <v>2263</v>
      </c>
      <c r="C402" s="391" t="s">
        <v>1123</v>
      </c>
      <c r="D402" s="391" t="s">
        <v>1327</v>
      </c>
      <c r="E402" s="391" t="s">
        <v>2264</v>
      </c>
      <c r="F402" s="391" t="s">
        <v>2265</v>
      </c>
      <c r="G402" s="391">
        <f t="shared" si="6"/>
        <v>41</v>
      </c>
      <c r="H402" s="391">
        <v>0</v>
      </c>
      <c r="I402" s="391">
        <v>41</v>
      </c>
    </row>
    <row r="403" spans="1:9">
      <c r="A403" s="391">
        <v>400</v>
      </c>
      <c r="B403" s="391" t="s">
        <v>2266</v>
      </c>
      <c r="C403" s="391" t="s">
        <v>1123</v>
      </c>
      <c r="D403" s="391" t="s">
        <v>1327</v>
      </c>
      <c r="E403" s="391" t="s">
        <v>2267</v>
      </c>
      <c r="F403" s="391" t="s">
        <v>2268</v>
      </c>
      <c r="G403" s="391">
        <f t="shared" si="6"/>
        <v>41</v>
      </c>
      <c r="H403" s="391"/>
      <c r="I403" s="391">
        <v>41</v>
      </c>
    </row>
    <row r="404" spans="1:9">
      <c r="A404" s="391">
        <v>401</v>
      </c>
      <c r="B404" s="391" t="s">
        <v>2269</v>
      </c>
      <c r="C404" s="391" t="s">
        <v>1123</v>
      </c>
      <c r="D404" s="391" t="s">
        <v>239</v>
      </c>
      <c r="E404" s="391" t="s">
        <v>2270</v>
      </c>
      <c r="F404" s="391" t="s">
        <v>2271</v>
      </c>
      <c r="G404" s="391">
        <f t="shared" si="6"/>
        <v>42</v>
      </c>
      <c r="H404" s="391">
        <v>2</v>
      </c>
      <c r="I404" s="391">
        <v>40</v>
      </c>
    </row>
    <row r="405" spans="1:9">
      <c r="A405" s="391">
        <v>402</v>
      </c>
      <c r="B405" s="391" t="s">
        <v>2272</v>
      </c>
      <c r="C405" s="391" t="s">
        <v>1123</v>
      </c>
      <c r="D405" s="391" t="s">
        <v>239</v>
      </c>
      <c r="E405" s="391" t="s">
        <v>2273</v>
      </c>
      <c r="F405" s="391" t="s">
        <v>2274</v>
      </c>
      <c r="G405" s="391">
        <f t="shared" si="6"/>
        <v>42</v>
      </c>
      <c r="H405" s="391">
        <v>34</v>
      </c>
      <c r="I405" s="391">
        <v>8</v>
      </c>
    </row>
    <row r="406" spans="1:9" ht="24">
      <c r="A406" s="391">
        <v>403</v>
      </c>
      <c r="B406" s="391" t="s">
        <v>2275</v>
      </c>
      <c r="C406" s="391" t="s">
        <v>1123</v>
      </c>
      <c r="D406" s="391" t="s">
        <v>1440</v>
      </c>
      <c r="E406" s="391" t="s">
        <v>2276</v>
      </c>
      <c r="F406" s="391" t="s">
        <v>2277</v>
      </c>
      <c r="G406" s="391">
        <f t="shared" si="6"/>
        <v>42</v>
      </c>
      <c r="H406" s="391">
        <v>0</v>
      </c>
      <c r="I406" s="391">
        <v>42</v>
      </c>
    </row>
    <row r="407" spans="1:9">
      <c r="A407" s="391">
        <v>404</v>
      </c>
      <c r="B407" s="391" t="s">
        <v>2278</v>
      </c>
      <c r="C407" s="391" t="s">
        <v>1123</v>
      </c>
      <c r="D407" s="391" t="s">
        <v>213</v>
      </c>
      <c r="E407" s="391" t="s">
        <v>2279</v>
      </c>
      <c r="F407" s="391" t="s">
        <v>2280</v>
      </c>
      <c r="G407" s="391">
        <f t="shared" si="6"/>
        <v>42</v>
      </c>
      <c r="H407" s="391"/>
      <c r="I407" s="391">
        <v>42</v>
      </c>
    </row>
    <row r="408" spans="1:9">
      <c r="A408" s="391">
        <v>405</v>
      </c>
      <c r="B408" s="391" t="s">
        <v>2281</v>
      </c>
      <c r="C408" s="391" t="s">
        <v>1123</v>
      </c>
      <c r="D408" s="391" t="s">
        <v>213</v>
      </c>
      <c r="E408" s="391" t="s">
        <v>2282</v>
      </c>
      <c r="F408" s="391" t="s">
        <v>2283</v>
      </c>
      <c r="G408" s="391">
        <f t="shared" si="6"/>
        <v>42</v>
      </c>
      <c r="H408" s="391"/>
      <c r="I408" s="391">
        <v>42</v>
      </c>
    </row>
    <row r="409" spans="1:9">
      <c r="A409" s="391">
        <v>406</v>
      </c>
      <c r="B409" s="391" t="s">
        <v>2284</v>
      </c>
      <c r="C409" s="391" t="s">
        <v>1123</v>
      </c>
      <c r="D409" s="391" t="s">
        <v>213</v>
      </c>
      <c r="E409" s="391" t="s">
        <v>2285</v>
      </c>
      <c r="F409" s="391" t="s">
        <v>2286</v>
      </c>
      <c r="G409" s="391">
        <f t="shared" si="6"/>
        <v>42</v>
      </c>
      <c r="H409" s="391"/>
      <c r="I409" s="391">
        <v>42</v>
      </c>
    </row>
    <row r="410" spans="1:9">
      <c r="A410" s="391">
        <v>407</v>
      </c>
      <c r="B410" s="391" t="s">
        <v>2287</v>
      </c>
      <c r="C410" s="391" t="s">
        <v>1123</v>
      </c>
      <c r="D410" s="391" t="s">
        <v>213</v>
      </c>
      <c r="E410" s="391" t="s">
        <v>2288</v>
      </c>
      <c r="F410" s="391" t="s">
        <v>2289</v>
      </c>
      <c r="G410" s="391">
        <f t="shared" si="6"/>
        <v>42</v>
      </c>
      <c r="H410" s="391"/>
      <c r="I410" s="391">
        <v>42</v>
      </c>
    </row>
    <row r="411" spans="1:9">
      <c r="A411" s="391">
        <v>408</v>
      </c>
      <c r="B411" s="391" t="s">
        <v>2290</v>
      </c>
      <c r="C411" s="391" t="s">
        <v>1123</v>
      </c>
      <c r="D411" s="391" t="s">
        <v>213</v>
      </c>
      <c r="E411" s="391" t="s">
        <v>2291</v>
      </c>
      <c r="F411" s="391" t="s">
        <v>2292</v>
      </c>
      <c r="G411" s="391">
        <f t="shared" si="6"/>
        <v>42</v>
      </c>
      <c r="H411" s="391"/>
      <c r="I411" s="391">
        <v>42</v>
      </c>
    </row>
    <row r="412" spans="1:9">
      <c r="A412" s="391">
        <v>409</v>
      </c>
      <c r="B412" s="391" t="s">
        <v>2293</v>
      </c>
      <c r="C412" s="391" t="s">
        <v>1123</v>
      </c>
      <c r="D412" s="391" t="s">
        <v>213</v>
      </c>
      <c r="E412" s="391" t="s">
        <v>2294</v>
      </c>
      <c r="F412" s="391" t="s">
        <v>2295</v>
      </c>
      <c r="G412" s="391">
        <f t="shared" si="6"/>
        <v>42</v>
      </c>
      <c r="H412" s="391"/>
      <c r="I412" s="391">
        <v>42</v>
      </c>
    </row>
    <row r="413" spans="1:9">
      <c r="A413" s="391">
        <v>410</v>
      </c>
      <c r="B413" s="391" t="s">
        <v>2296</v>
      </c>
      <c r="C413" s="391" t="s">
        <v>1123</v>
      </c>
      <c r="D413" s="391" t="s">
        <v>213</v>
      </c>
      <c r="E413" s="391" t="s">
        <v>2297</v>
      </c>
      <c r="F413" s="391" t="s">
        <v>2298</v>
      </c>
      <c r="G413" s="391">
        <f t="shared" si="6"/>
        <v>42</v>
      </c>
      <c r="H413" s="391">
        <v>42</v>
      </c>
      <c r="I413" s="391"/>
    </row>
    <row r="414" spans="1:9">
      <c r="A414" s="391">
        <v>411</v>
      </c>
      <c r="B414" s="391" t="s">
        <v>2299</v>
      </c>
      <c r="C414" s="391" t="s">
        <v>1123</v>
      </c>
      <c r="D414" s="391" t="s">
        <v>213</v>
      </c>
      <c r="E414" s="391" t="s">
        <v>2300</v>
      </c>
      <c r="F414" s="391" t="s">
        <v>2301</v>
      </c>
      <c r="G414" s="391">
        <f t="shared" si="6"/>
        <v>42</v>
      </c>
      <c r="H414" s="391"/>
      <c r="I414" s="391">
        <v>42</v>
      </c>
    </row>
    <row r="415" spans="1:9">
      <c r="A415" s="391">
        <v>412</v>
      </c>
      <c r="B415" s="391" t="s">
        <v>2302</v>
      </c>
      <c r="C415" s="391" t="s">
        <v>1123</v>
      </c>
      <c r="D415" s="391" t="s">
        <v>213</v>
      </c>
      <c r="E415" s="391" t="s">
        <v>2303</v>
      </c>
      <c r="F415" s="391" t="s">
        <v>2304</v>
      </c>
      <c r="G415" s="391">
        <f t="shared" si="6"/>
        <v>42</v>
      </c>
      <c r="H415" s="391"/>
      <c r="I415" s="391">
        <v>42</v>
      </c>
    </row>
    <row r="416" spans="1:9">
      <c r="A416" s="391">
        <v>413</v>
      </c>
      <c r="B416" s="391" t="s">
        <v>2305</v>
      </c>
      <c r="C416" s="391" t="s">
        <v>1123</v>
      </c>
      <c r="D416" s="391" t="s">
        <v>213</v>
      </c>
      <c r="E416" s="391" t="s">
        <v>2306</v>
      </c>
      <c r="F416" s="391">
        <f>-2632-651</f>
        <v>-3283</v>
      </c>
      <c r="G416" s="391">
        <f t="shared" si="6"/>
        <v>42</v>
      </c>
      <c r="H416" s="391"/>
      <c r="I416" s="391">
        <v>42</v>
      </c>
    </row>
    <row r="417" spans="1:9">
      <c r="A417" s="391">
        <v>414</v>
      </c>
      <c r="B417" s="391" t="s">
        <v>2307</v>
      </c>
      <c r="C417" s="391" t="s">
        <v>1123</v>
      </c>
      <c r="D417" s="391" t="s">
        <v>213</v>
      </c>
      <c r="E417" s="391" t="s">
        <v>2308</v>
      </c>
      <c r="F417" s="391" t="s">
        <v>2309</v>
      </c>
      <c r="G417" s="391">
        <f t="shared" si="6"/>
        <v>42</v>
      </c>
      <c r="H417" s="391">
        <v>7</v>
      </c>
      <c r="I417" s="391">
        <v>35</v>
      </c>
    </row>
    <row r="418" spans="1:9">
      <c r="A418" s="391">
        <v>415</v>
      </c>
      <c r="B418" s="391" t="s">
        <v>2310</v>
      </c>
      <c r="C418" s="391" t="s">
        <v>1123</v>
      </c>
      <c r="D418" s="391" t="s">
        <v>213</v>
      </c>
      <c r="E418" s="391" t="s">
        <v>2311</v>
      </c>
      <c r="F418" s="391" t="s">
        <v>2312</v>
      </c>
      <c r="G418" s="391">
        <f t="shared" si="6"/>
        <v>42</v>
      </c>
      <c r="H418" s="391"/>
      <c r="I418" s="391">
        <v>42</v>
      </c>
    </row>
    <row r="419" spans="1:9">
      <c r="A419" s="391">
        <v>416</v>
      </c>
      <c r="B419" s="391" t="s">
        <v>2313</v>
      </c>
      <c r="C419" s="391" t="s">
        <v>1123</v>
      </c>
      <c r="D419" s="391" t="s">
        <v>213</v>
      </c>
      <c r="E419" s="391" t="s">
        <v>2314</v>
      </c>
      <c r="F419" s="391" t="s">
        <v>2315</v>
      </c>
      <c r="G419" s="391">
        <f t="shared" si="6"/>
        <v>42</v>
      </c>
      <c r="H419" s="391">
        <v>3</v>
      </c>
      <c r="I419" s="391">
        <v>39</v>
      </c>
    </row>
    <row r="420" spans="1:9">
      <c r="A420" s="391">
        <v>417</v>
      </c>
      <c r="B420" s="391" t="s">
        <v>2316</v>
      </c>
      <c r="C420" s="391" t="s">
        <v>1123</v>
      </c>
      <c r="D420" s="391" t="s">
        <v>213</v>
      </c>
      <c r="E420" s="391" t="s">
        <v>2317</v>
      </c>
      <c r="F420" s="391" t="s">
        <v>2318</v>
      </c>
      <c r="G420" s="391">
        <f t="shared" si="6"/>
        <v>42</v>
      </c>
      <c r="H420" s="391">
        <v>3</v>
      </c>
      <c r="I420" s="391">
        <v>39</v>
      </c>
    </row>
    <row r="421" spans="1:9">
      <c r="A421" s="391">
        <v>418</v>
      </c>
      <c r="B421" s="391" t="s">
        <v>2319</v>
      </c>
      <c r="C421" s="391" t="s">
        <v>1123</v>
      </c>
      <c r="D421" s="391" t="s">
        <v>213</v>
      </c>
      <c r="E421" s="391" t="s">
        <v>2320</v>
      </c>
      <c r="F421" s="391" t="s">
        <v>2321</v>
      </c>
      <c r="G421" s="391">
        <f t="shared" si="6"/>
        <v>42</v>
      </c>
      <c r="H421" s="391"/>
      <c r="I421" s="391">
        <v>42</v>
      </c>
    </row>
    <row r="422" spans="1:9">
      <c r="A422" s="391">
        <v>419</v>
      </c>
      <c r="B422" s="391" t="s">
        <v>2322</v>
      </c>
      <c r="C422" s="391" t="s">
        <v>1123</v>
      </c>
      <c r="D422" s="391" t="s">
        <v>213</v>
      </c>
      <c r="E422" s="391" t="s">
        <v>2323</v>
      </c>
      <c r="F422" s="391" t="s">
        <v>2324</v>
      </c>
      <c r="G422" s="391">
        <f t="shared" si="6"/>
        <v>42</v>
      </c>
      <c r="H422" s="391">
        <v>3</v>
      </c>
      <c r="I422" s="391">
        <v>39</v>
      </c>
    </row>
    <row r="423" spans="1:9">
      <c r="A423" s="391">
        <v>420</v>
      </c>
      <c r="B423" s="391" t="s">
        <v>2325</v>
      </c>
      <c r="C423" s="391" t="s">
        <v>1123</v>
      </c>
      <c r="D423" s="391" t="s">
        <v>213</v>
      </c>
      <c r="E423" s="391" t="s">
        <v>2326</v>
      </c>
      <c r="F423" s="391" t="s">
        <v>2327</v>
      </c>
      <c r="G423" s="391">
        <f t="shared" si="6"/>
        <v>42</v>
      </c>
      <c r="H423" s="391">
        <v>17</v>
      </c>
      <c r="I423" s="391">
        <v>25</v>
      </c>
    </row>
    <row r="424" spans="1:9">
      <c r="A424" s="391">
        <v>421</v>
      </c>
      <c r="B424" s="391" t="s">
        <v>2328</v>
      </c>
      <c r="C424" s="391" t="s">
        <v>1123</v>
      </c>
      <c r="D424" s="391" t="s">
        <v>213</v>
      </c>
      <c r="E424" s="391" t="s">
        <v>2329</v>
      </c>
      <c r="F424" s="391" t="s">
        <v>2330</v>
      </c>
      <c r="G424" s="391">
        <f t="shared" si="6"/>
        <v>42</v>
      </c>
      <c r="H424" s="391"/>
      <c r="I424" s="391">
        <v>42</v>
      </c>
    </row>
    <row r="425" spans="1:9">
      <c r="A425" s="391">
        <v>422</v>
      </c>
      <c r="B425" s="391" t="s">
        <v>2331</v>
      </c>
      <c r="C425" s="391" t="s">
        <v>1123</v>
      </c>
      <c r="D425" s="391" t="s">
        <v>213</v>
      </c>
      <c r="E425" s="391" t="s">
        <v>2332</v>
      </c>
      <c r="F425" s="391" t="s">
        <v>2333</v>
      </c>
      <c r="G425" s="391">
        <f t="shared" si="6"/>
        <v>42</v>
      </c>
      <c r="H425" s="391"/>
      <c r="I425" s="391">
        <v>42</v>
      </c>
    </row>
    <row r="426" spans="1:9">
      <c r="A426" s="391">
        <v>423</v>
      </c>
      <c r="B426" s="391" t="s">
        <v>2334</v>
      </c>
      <c r="C426" s="391" t="s">
        <v>1123</v>
      </c>
      <c r="D426" s="391" t="s">
        <v>1327</v>
      </c>
      <c r="E426" s="391" t="s">
        <v>2335</v>
      </c>
      <c r="F426" s="391" t="s">
        <v>2336</v>
      </c>
      <c r="G426" s="391">
        <f t="shared" si="6"/>
        <v>42</v>
      </c>
      <c r="H426" s="391"/>
      <c r="I426" s="391">
        <v>42</v>
      </c>
    </row>
    <row r="427" spans="1:9">
      <c r="A427" s="391">
        <v>424</v>
      </c>
      <c r="B427" s="391" t="s">
        <v>2337</v>
      </c>
      <c r="C427" s="391" t="s">
        <v>1123</v>
      </c>
      <c r="D427" s="391" t="s">
        <v>1327</v>
      </c>
      <c r="E427" s="391" t="s">
        <v>2338</v>
      </c>
      <c r="F427" s="391" t="s">
        <v>2339</v>
      </c>
      <c r="G427" s="391">
        <f t="shared" si="6"/>
        <v>42</v>
      </c>
      <c r="H427" s="391"/>
      <c r="I427" s="391">
        <v>42</v>
      </c>
    </row>
    <row r="428" spans="1:9">
      <c r="A428" s="391">
        <v>425</v>
      </c>
      <c r="B428" s="391" t="s">
        <v>2340</v>
      </c>
      <c r="C428" s="391" t="s">
        <v>1123</v>
      </c>
      <c r="D428" s="391" t="s">
        <v>1327</v>
      </c>
      <c r="E428" s="391" t="s">
        <v>2341</v>
      </c>
      <c r="F428" s="391" t="s">
        <v>2342</v>
      </c>
      <c r="G428" s="391">
        <f t="shared" si="6"/>
        <v>42</v>
      </c>
      <c r="H428" s="391">
        <v>3</v>
      </c>
      <c r="I428" s="391">
        <v>39</v>
      </c>
    </row>
    <row r="429" spans="1:9">
      <c r="A429" s="391">
        <v>426</v>
      </c>
      <c r="B429" s="391" t="s">
        <v>2343</v>
      </c>
      <c r="C429" s="391" t="s">
        <v>1123</v>
      </c>
      <c r="D429" s="391" t="s">
        <v>1327</v>
      </c>
      <c r="E429" s="391" t="s">
        <v>2344</v>
      </c>
      <c r="F429" s="391" t="s">
        <v>2345</v>
      </c>
      <c r="G429" s="391">
        <f t="shared" si="6"/>
        <v>42</v>
      </c>
      <c r="H429" s="391">
        <v>0</v>
      </c>
      <c r="I429" s="391">
        <v>42</v>
      </c>
    </row>
    <row r="430" spans="1:9">
      <c r="A430" s="391">
        <v>427</v>
      </c>
      <c r="B430" s="391" t="s">
        <v>2346</v>
      </c>
      <c r="C430" s="391" t="s">
        <v>1123</v>
      </c>
      <c r="D430" s="391" t="s">
        <v>1327</v>
      </c>
      <c r="E430" s="391" t="s">
        <v>2347</v>
      </c>
      <c r="F430" s="391">
        <f>-588-163</f>
        <v>-751</v>
      </c>
      <c r="G430" s="391">
        <f t="shared" si="6"/>
        <v>42</v>
      </c>
      <c r="H430" s="391">
        <v>0</v>
      </c>
      <c r="I430" s="391">
        <v>42</v>
      </c>
    </row>
    <row r="431" spans="1:9">
      <c r="A431" s="391">
        <v>428</v>
      </c>
      <c r="B431" s="391" t="s">
        <v>2348</v>
      </c>
      <c r="C431" s="391" t="s">
        <v>1123</v>
      </c>
      <c r="D431" s="391" t="s">
        <v>1327</v>
      </c>
      <c r="E431" s="391" t="s">
        <v>2349</v>
      </c>
      <c r="F431" s="391"/>
      <c r="G431" s="391">
        <f t="shared" si="6"/>
        <v>42</v>
      </c>
      <c r="H431" s="391">
        <v>0</v>
      </c>
      <c r="I431" s="391">
        <v>42</v>
      </c>
    </row>
    <row r="432" spans="1:9">
      <c r="A432" s="391">
        <v>429</v>
      </c>
      <c r="B432" s="391" t="s">
        <v>1365</v>
      </c>
      <c r="C432" s="391" t="s">
        <v>1123</v>
      </c>
      <c r="D432" s="391" t="s">
        <v>1327</v>
      </c>
      <c r="E432" s="391" t="s">
        <v>2350</v>
      </c>
      <c r="F432" s="391" t="s">
        <v>2351</v>
      </c>
      <c r="G432" s="391">
        <f t="shared" si="6"/>
        <v>42</v>
      </c>
      <c r="H432" s="391">
        <v>19</v>
      </c>
      <c r="I432" s="391">
        <v>23</v>
      </c>
    </row>
    <row r="433" spans="1:9">
      <c r="A433" s="391">
        <v>430</v>
      </c>
      <c r="B433" s="391" t="s">
        <v>2352</v>
      </c>
      <c r="C433" s="391" t="s">
        <v>1123</v>
      </c>
      <c r="D433" s="391" t="s">
        <v>1327</v>
      </c>
      <c r="E433" s="391" t="s">
        <v>2353</v>
      </c>
      <c r="F433" s="391" t="s">
        <v>2354</v>
      </c>
      <c r="G433" s="391">
        <f t="shared" si="6"/>
        <v>42</v>
      </c>
      <c r="H433" s="391"/>
      <c r="I433" s="391">
        <v>42</v>
      </c>
    </row>
    <row r="434" spans="1:9">
      <c r="A434" s="391">
        <v>431</v>
      </c>
      <c r="B434" s="391" t="s">
        <v>2243</v>
      </c>
      <c r="C434" s="391" t="s">
        <v>1123</v>
      </c>
      <c r="D434" s="391" t="s">
        <v>213</v>
      </c>
      <c r="E434" s="391" t="s">
        <v>2355</v>
      </c>
      <c r="F434" s="391" t="s">
        <v>2356</v>
      </c>
      <c r="G434" s="391">
        <f t="shared" si="6"/>
        <v>43</v>
      </c>
      <c r="H434" s="391">
        <v>0</v>
      </c>
      <c r="I434" s="391">
        <v>43</v>
      </c>
    </row>
    <row r="435" spans="1:9">
      <c r="A435" s="391">
        <v>432</v>
      </c>
      <c r="B435" s="391" t="s">
        <v>2357</v>
      </c>
      <c r="C435" s="391" t="s">
        <v>1123</v>
      </c>
      <c r="D435" s="391" t="s">
        <v>213</v>
      </c>
      <c r="E435" s="391" t="s">
        <v>2358</v>
      </c>
      <c r="F435" s="391" t="s">
        <v>2359</v>
      </c>
      <c r="G435" s="391">
        <f t="shared" si="6"/>
        <v>43</v>
      </c>
      <c r="H435" s="391">
        <v>10</v>
      </c>
      <c r="I435" s="391">
        <v>33</v>
      </c>
    </row>
    <row r="436" spans="1:9">
      <c r="A436" s="391">
        <v>433</v>
      </c>
      <c r="B436" s="391" t="s">
        <v>2360</v>
      </c>
      <c r="C436" s="391" t="s">
        <v>1123</v>
      </c>
      <c r="D436" s="391" t="s">
        <v>213</v>
      </c>
      <c r="E436" s="391" t="s">
        <v>2361</v>
      </c>
      <c r="F436" s="391" t="s">
        <v>2362</v>
      </c>
      <c r="G436" s="391">
        <f t="shared" si="6"/>
        <v>43</v>
      </c>
      <c r="H436" s="391">
        <v>19</v>
      </c>
      <c r="I436" s="391">
        <v>24</v>
      </c>
    </row>
    <row r="437" spans="1:9">
      <c r="A437" s="391">
        <v>434</v>
      </c>
      <c r="B437" s="391" t="s">
        <v>2363</v>
      </c>
      <c r="C437" s="391" t="s">
        <v>1123</v>
      </c>
      <c r="D437" s="391" t="s">
        <v>213</v>
      </c>
      <c r="E437" s="391" t="s">
        <v>2364</v>
      </c>
      <c r="F437" s="391" t="s">
        <v>2365</v>
      </c>
      <c r="G437" s="391">
        <f t="shared" si="6"/>
        <v>43</v>
      </c>
      <c r="H437" s="391">
        <v>10</v>
      </c>
      <c r="I437" s="391">
        <v>33</v>
      </c>
    </row>
    <row r="438" spans="1:9">
      <c r="A438" s="391">
        <v>435</v>
      </c>
      <c r="B438" s="391" t="s">
        <v>2366</v>
      </c>
      <c r="C438" s="391" t="s">
        <v>1123</v>
      </c>
      <c r="D438" s="391" t="s">
        <v>213</v>
      </c>
      <c r="E438" s="391" t="s">
        <v>2367</v>
      </c>
      <c r="F438" s="391" t="s">
        <v>2368</v>
      </c>
      <c r="G438" s="391">
        <f t="shared" si="6"/>
        <v>43</v>
      </c>
      <c r="H438" s="391">
        <v>0</v>
      </c>
      <c r="I438" s="391">
        <v>43</v>
      </c>
    </row>
    <row r="439" spans="1:9">
      <c r="A439" s="391">
        <v>436</v>
      </c>
      <c r="B439" s="391" t="s">
        <v>2369</v>
      </c>
      <c r="C439" s="391" t="s">
        <v>1123</v>
      </c>
      <c r="D439" s="391" t="s">
        <v>213</v>
      </c>
      <c r="E439" s="391" t="s">
        <v>2370</v>
      </c>
      <c r="F439" s="391" t="s">
        <v>2371</v>
      </c>
      <c r="G439" s="391">
        <f t="shared" si="6"/>
        <v>43</v>
      </c>
      <c r="H439" s="391"/>
      <c r="I439" s="391">
        <v>43</v>
      </c>
    </row>
    <row r="440" spans="1:9">
      <c r="A440" s="391">
        <v>437</v>
      </c>
      <c r="B440" s="391" t="s">
        <v>2372</v>
      </c>
      <c r="C440" s="391" t="s">
        <v>1123</v>
      </c>
      <c r="D440" s="391" t="s">
        <v>213</v>
      </c>
      <c r="E440" s="391" t="s">
        <v>2373</v>
      </c>
      <c r="F440" s="391" t="s">
        <v>2374</v>
      </c>
      <c r="G440" s="391">
        <f t="shared" si="6"/>
        <v>43</v>
      </c>
      <c r="H440" s="391"/>
      <c r="I440" s="391">
        <v>43</v>
      </c>
    </row>
    <row r="441" spans="1:9">
      <c r="A441" s="391">
        <v>438</v>
      </c>
      <c r="B441" s="391" t="s">
        <v>2375</v>
      </c>
      <c r="C441" s="391" t="s">
        <v>1123</v>
      </c>
      <c r="D441" s="391" t="s">
        <v>213</v>
      </c>
      <c r="E441" s="391" t="s">
        <v>2376</v>
      </c>
      <c r="F441" s="391" t="s">
        <v>2377</v>
      </c>
      <c r="G441" s="391">
        <f t="shared" si="6"/>
        <v>43</v>
      </c>
      <c r="H441" s="391"/>
      <c r="I441" s="391">
        <v>43</v>
      </c>
    </row>
    <row r="442" spans="1:9">
      <c r="A442" s="391">
        <v>439</v>
      </c>
      <c r="B442" s="391" t="s">
        <v>2378</v>
      </c>
      <c r="C442" s="391" t="s">
        <v>1123</v>
      </c>
      <c r="D442" s="391" t="s">
        <v>213</v>
      </c>
      <c r="E442" s="391" t="s">
        <v>2379</v>
      </c>
      <c r="F442" s="391" t="s">
        <v>2380</v>
      </c>
      <c r="G442" s="391">
        <f t="shared" si="6"/>
        <v>43</v>
      </c>
      <c r="H442" s="391">
        <v>14</v>
      </c>
      <c r="I442" s="391">
        <v>29</v>
      </c>
    </row>
    <row r="443" spans="1:9">
      <c r="A443" s="391">
        <v>440</v>
      </c>
      <c r="B443" s="391" t="s">
        <v>2381</v>
      </c>
      <c r="C443" s="391" t="s">
        <v>1123</v>
      </c>
      <c r="D443" s="391" t="s">
        <v>213</v>
      </c>
      <c r="E443" s="391" t="s">
        <v>2382</v>
      </c>
      <c r="F443" s="391">
        <f>-541-2105</f>
        <v>-2646</v>
      </c>
      <c r="G443" s="391">
        <f t="shared" si="6"/>
        <v>43</v>
      </c>
      <c r="H443" s="391">
        <v>0</v>
      </c>
      <c r="I443" s="391">
        <v>43</v>
      </c>
    </row>
    <row r="444" spans="1:9">
      <c r="A444" s="391">
        <v>441</v>
      </c>
      <c r="B444" s="391" t="s">
        <v>2383</v>
      </c>
      <c r="C444" s="391" t="s">
        <v>1123</v>
      </c>
      <c r="D444" s="391" t="s">
        <v>213</v>
      </c>
      <c r="E444" s="391" t="s">
        <v>2384</v>
      </c>
      <c r="F444" s="391" t="s">
        <v>2385</v>
      </c>
      <c r="G444" s="391">
        <f t="shared" si="6"/>
        <v>43</v>
      </c>
      <c r="H444" s="391">
        <v>0</v>
      </c>
      <c r="I444" s="391">
        <v>43</v>
      </c>
    </row>
    <row r="445" spans="1:9">
      <c r="A445" s="391">
        <v>442</v>
      </c>
      <c r="B445" s="391" t="s">
        <v>2386</v>
      </c>
      <c r="C445" s="391" t="s">
        <v>1123</v>
      </c>
      <c r="D445" s="391" t="s">
        <v>213</v>
      </c>
      <c r="E445" s="391" t="s">
        <v>2387</v>
      </c>
      <c r="F445" s="391" t="s">
        <v>2388</v>
      </c>
      <c r="G445" s="391">
        <f t="shared" si="6"/>
        <v>43</v>
      </c>
      <c r="H445" s="391">
        <v>12</v>
      </c>
      <c r="I445" s="391">
        <v>31</v>
      </c>
    </row>
    <row r="446" spans="1:9">
      <c r="A446" s="391">
        <v>443</v>
      </c>
      <c r="B446" s="391" t="s">
        <v>2389</v>
      </c>
      <c r="C446" s="391" t="s">
        <v>1123</v>
      </c>
      <c r="D446" s="391" t="s">
        <v>213</v>
      </c>
      <c r="E446" s="391" t="s">
        <v>2390</v>
      </c>
      <c r="F446" s="391" t="s">
        <v>2391</v>
      </c>
      <c r="G446" s="391">
        <f t="shared" si="6"/>
        <v>43</v>
      </c>
      <c r="H446" s="391"/>
      <c r="I446" s="391">
        <v>43</v>
      </c>
    </row>
    <row r="447" spans="1:9">
      <c r="A447" s="391">
        <v>444</v>
      </c>
      <c r="B447" s="391" t="s">
        <v>2392</v>
      </c>
      <c r="C447" s="391" t="s">
        <v>1123</v>
      </c>
      <c r="D447" s="391" t="s">
        <v>213</v>
      </c>
      <c r="E447" s="391" t="s">
        <v>2393</v>
      </c>
      <c r="F447" s="391" t="s">
        <v>2394</v>
      </c>
      <c r="G447" s="391">
        <f t="shared" si="6"/>
        <v>43</v>
      </c>
      <c r="H447" s="391">
        <v>8</v>
      </c>
      <c r="I447" s="391">
        <v>35</v>
      </c>
    </row>
    <row r="448" spans="1:9">
      <c r="A448" s="391">
        <v>445</v>
      </c>
      <c r="B448" s="391" t="s">
        <v>2395</v>
      </c>
      <c r="C448" s="391" t="s">
        <v>1123</v>
      </c>
      <c r="D448" s="391" t="s">
        <v>1327</v>
      </c>
      <c r="E448" s="391" t="s">
        <v>2396</v>
      </c>
      <c r="F448" s="391" t="s">
        <v>2397</v>
      </c>
      <c r="G448" s="391">
        <f t="shared" si="6"/>
        <v>43</v>
      </c>
      <c r="H448" s="391">
        <v>4</v>
      </c>
      <c r="I448" s="391">
        <v>39</v>
      </c>
    </row>
    <row r="449" spans="1:9">
      <c r="A449" s="391">
        <v>446</v>
      </c>
      <c r="B449" s="391" t="s">
        <v>2398</v>
      </c>
      <c r="C449" s="391" t="s">
        <v>1123</v>
      </c>
      <c r="D449" s="391" t="s">
        <v>1327</v>
      </c>
      <c r="E449" s="391" t="s">
        <v>2399</v>
      </c>
      <c r="F449" s="391" t="s">
        <v>2400</v>
      </c>
      <c r="G449" s="391">
        <f t="shared" si="6"/>
        <v>43</v>
      </c>
      <c r="H449" s="391"/>
      <c r="I449" s="391">
        <v>43</v>
      </c>
    </row>
    <row r="450" spans="1:9">
      <c r="A450" s="391">
        <v>447</v>
      </c>
      <c r="B450" s="391" t="s">
        <v>2401</v>
      </c>
      <c r="C450" s="391" t="s">
        <v>1123</v>
      </c>
      <c r="D450" s="391" t="s">
        <v>1327</v>
      </c>
      <c r="E450" s="391" t="s">
        <v>2402</v>
      </c>
      <c r="F450" s="391" t="s">
        <v>2403</v>
      </c>
      <c r="G450" s="391">
        <f t="shared" si="6"/>
        <v>43</v>
      </c>
      <c r="H450" s="391"/>
      <c r="I450" s="391">
        <v>43</v>
      </c>
    </row>
    <row r="451" spans="1:9">
      <c r="A451" s="391">
        <v>448</v>
      </c>
      <c r="B451" s="391" t="s">
        <v>2404</v>
      </c>
      <c r="C451" s="391" t="s">
        <v>1123</v>
      </c>
      <c r="D451" s="391" t="s">
        <v>1327</v>
      </c>
      <c r="E451" s="391" t="s">
        <v>2405</v>
      </c>
      <c r="F451" s="391" t="s">
        <v>2406</v>
      </c>
      <c r="G451" s="391">
        <f t="shared" si="6"/>
        <v>43</v>
      </c>
      <c r="H451" s="391"/>
      <c r="I451" s="391">
        <v>43</v>
      </c>
    </row>
    <row r="452" spans="1:9">
      <c r="A452" s="391">
        <v>449</v>
      </c>
      <c r="B452" s="391" t="s">
        <v>2407</v>
      </c>
      <c r="C452" s="391" t="s">
        <v>1123</v>
      </c>
      <c r="D452" s="391" t="s">
        <v>239</v>
      </c>
      <c r="E452" s="391" t="s">
        <v>2408</v>
      </c>
      <c r="F452" s="391" t="s">
        <v>2409</v>
      </c>
      <c r="G452" s="391">
        <f t="shared" ref="G452:G515" si="7">SUM(H452:I452)</f>
        <v>44</v>
      </c>
      <c r="H452" s="391"/>
      <c r="I452" s="391">
        <v>44</v>
      </c>
    </row>
    <row r="453" spans="1:9">
      <c r="A453" s="391">
        <v>450</v>
      </c>
      <c r="B453" s="391" t="s">
        <v>2410</v>
      </c>
      <c r="C453" s="391" t="s">
        <v>1123</v>
      </c>
      <c r="D453" s="391" t="s">
        <v>239</v>
      </c>
      <c r="E453" s="391" t="s">
        <v>2411</v>
      </c>
      <c r="F453" s="391" t="s">
        <v>2412</v>
      </c>
      <c r="G453" s="391">
        <f t="shared" si="7"/>
        <v>44</v>
      </c>
      <c r="H453" s="391">
        <v>4</v>
      </c>
      <c r="I453" s="391">
        <v>40</v>
      </c>
    </row>
    <row r="454" spans="1:9">
      <c r="A454" s="391">
        <v>451</v>
      </c>
      <c r="B454" s="391" t="s">
        <v>2413</v>
      </c>
      <c r="C454" s="391" t="s">
        <v>1123</v>
      </c>
      <c r="D454" s="391" t="s">
        <v>213</v>
      </c>
      <c r="E454" s="391" t="s">
        <v>2414</v>
      </c>
      <c r="F454" s="391" t="s">
        <v>2415</v>
      </c>
      <c r="G454" s="391">
        <f t="shared" si="7"/>
        <v>44</v>
      </c>
      <c r="H454" s="391"/>
      <c r="I454" s="391">
        <v>44</v>
      </c>
    </row>
    <row r="455" spans="1:9">
      <c r="A455" s="391">
        <v>452</v>
      </c>
      <c r="B455" s="391" t="s">
        <v>2416</v>
      </c>
      <c r="C455" s="391" t="s">
        <v>1123</v>
      </c>
      <c r="D455" s="391" t="s">
        <v>213</v>
      </c>
      <c r="E455" s="391" t="s">
        <v>2417</v>
      </c>
      <c r="F455" s="391" t="s">
        <v>2418</v>
      </c>
      <c r="G455" s="391">
        <f t="shared" si="7"/>
        <v>44</v>
      </c>
      <c r="H455" s="391">
        <v>4</v>
      </c>
      <c r="I455" s="391">
        <v>40</v>
      </c>
    </row>
    <row r="456" spans="1:9">
      <c r="A456" s="391">
        <v>453</v>
      </c>
      <c r="B456" s="391" t="s">
        <v>2419</v>
      </c>
      <c r="C456" s="391" t="s">
        <v>1123</v>
      </c>
      <c r="D456" s="391" t="s">
        <v>213</v>
      </c>
      <c r="E456" s="391" t="s">
        <v>2420</v>
      </c>
      <c r="F456" s="391" t="s">
        <v>2421</v>
      </c>
      <c r="G456" s="391">
        <f t="shared" si="7"/>
        <v>44</v>
      </c>
      <c r="H456" s="391">
        <v>9</v>
      </c>
      <c r="I456" s="391">
        <v>35</v>
      </c>
    </row>
    <row r="457" spans="1:9">
      <c r="A457" s="391">
        <v>454</v>
      </c>
      <c r="B457" s="391" t="s">
        <v>40</v>
      </c>
      <c r="C457" s="391" t="s">
        <v>1123</v>
      </c>
      <c r="D457" s="391" t="s">
        <v>213</v>
      </c>
      <c r="E457" s="391" t="s">
        <v>2422</v>
      </c>
      <c r="F457" s="391" t="s">
        <v>2423</v>
      </c>
      <c r="G457" s="391">
        <f t="shared" si="7"/>
        <v>44</v>
      </c>
      <c r="H457" s="391">
        <v>5</v>
      </c>
      <c r="I457" s="391">
        <v>39</v>
      </c>
    </row>
    <row r="458" spans="1:9">
      <c r="A458" s="391">
        <v>455</v>
      </c>
      <c r="B458" s="391" t="s">
        <v>2424</v>
      </c>
      <c r="C458" s="391" t="s">
        <v>1123</v>
      </c>
      <c r="D458" s="391" t="s">
        <v>213</v>
      </c>
      <c r="E458" s="391" t="s">
        <v>2425</v>
      </c>
      <c r="F458" s="391" t="s">
        <v>2426</v>
      </c>
      <c r="G458" s="391">
        <f t="shared" si="7"/>
        <v>44</v>
      </c>
      <c r="H458" s="391"/>
      <c r="I458" s="391">
        <v>44</v>
      </c>
    </row>
    <row r="459" spans="1:9">
      <c r="A459" s="391">
        <v>456</v>
      </c>
      <c r="B459" s="391" t="s">
        <v>2427</v>
      </c>
      <c r="C459" s="391" t="s">
        <v>1123</v>
      </c>
      <c r="D459" s="391" t="s">
        <v>213</v>
      </c>
      <c r="E459" s="391" t="s">
        <v>2428</v>
      </c>
      <c r="F459" s="391" t="s">
        <v>2429</v>
      </c>
      <c r="G459" s="391">
        <f t="shared" si="7"/>
        <v>44</v>
      </c>
      <c r="H459" s="391">
        <v>2</v>
      </c>
      <c r="I459" s="391">
        <v>42</v>
      </c>
    </row>
    <row r="460" spans="1:9">
      <c r="A460" s="391">
        <v>457</v>
      </c>
      <c r="B460" s="391" t="s">
        <v>2430</v>
      </c>
      <c r="C460" s="391" t="s">
        <v>1123</v>
      </c>
      <c r="D460" s="391" t="s">
        <v>213</v>
      </c>
      <c r="E460" s="391" t="s">
        <v>2431</v>
      </c>
      <c r="F460" s="391" t="s">
        <v>2432</v>
      </c>
      <c r="G460" s="391">
        <f t="shared" si="7"/>
        <v>44</v>
      </c>
      <c r="H460" s="391"/>
      <c r="I460" s="391">
        <v>44</v>
      </c>
    </row>
    <row r="461" spans="1:9">
      <c r="A461" s="391">
        <v>458</v>
      </c>
      <c r="B461" s="391" t="s">
        <v>2433</v>
      </c>
      <c r="C461" s="391" t="s">
        <v>1123</v>
      </c>
      <c r="D461" s="391" t="s">
        <v>213</v>
      </c>
      <c r="E461" s="391" t="s">
        <v>2434</v>
      </c>
      <c r="F461" s="391" t="s">
        <v>2435</v>
      </c>
      <c r="G461" s="391">
        <f t="shared" si="7"/>
        <v>44</v>
      </c>
      <c r="H461" s="391"/>
      <c r="I461" s="391">
        <v>44</v>
      </c>
    </row>
    <row r="462" spans="1:9">
      <c r="A462" s="391">
        <v>459</v>
      </c>
      <c r="B462" s="391" t="s">
        <v>2436</v>
      </c>
      <c r="C462" s="391" t="s">
        <v>1123</v>
      </c>
      <c r="D462" s="391" t="s">
        <v>213</v>
      </c>
      <c r="E462" s="391" t="s">
        <v>2437</v>
      </c>
      <c r="F462" s="391" t="s">
        <v>2438</v>
      </c>
      <c r="G462" s="391">
        <f t="shared" si="7"/>
        <v>44</v>
      </c>
      <c r="H462" s="391">
        <v>3</v>
      </c>
      <c r="I462" s="391">
        <v>41</v>
      </c>
    </row>
    <row r="463" spans="1:9">
      <c r="A463" s="391">
        <v>460</v>
      </c>
      <c r="B463" s="391" t="s">
        <v>1389</v>
      </c>
      <c r="C463" s="391" t="s">
        <v>1123</v>
      </c>
      <c r="D463" s="391" t="s">
        <v>213</v>
      </c>
      <c r="E463" s="391" t="s">
        <v>2439</v>
      </c>
      <c r="F463" s="391" t="s">
        <v>2440</v>
      </c>
      <c r="G463" s="391">
        <f t="shared" si="7"/>
        <v>44</v>
      </c>
      <c r="H463" s="391"/>
      <c r="I463" s="391">
        <v>44</v>
      </c>
    </row>
    <row r="464" spans="1:9">
      <c r="A464" s="391">
        <v>461</v>
      </c>
      <c r="B464" s="391" t="s">
        <v>2441</v>
      </c>
      <c r="C464" s="391" t="s">
        <v>1123</v>
      </c>
      <c r="D464" s="391" t="s">
        <v>213</v>
      </c>
      <c r="E464" s="391" t="s">
        <v>2442</v>
      </c>
      <c r="F464" s="391" t="s">
        <v>2443</v>
      </c>
      <c r="G464" s="391">
        <f t="shared" si="7"/>
        <v>44</v>
      </c>
      <c r="H464" s="391"/>
      <c r="I464" s="391">
        <v>44</v>
      </c>
    </row>
    <row r="465" spans="1:9">
      <c r="A465" s="391">
        <v>462</v>
      </c>
      <c r="B465" s="391" t="s">
        <v>2444</v>
      </c>
      <c r="C465" s="391" t="s">
        <v>1123</v>
      </c>
      <c r="D465" s="391" t="s">
        <v>213</v>
      </c>
      <c r="E465" s="391" t="s">
        <v>2445</v>
      </c>
      <c r="F465" s="391" t="s">
        <v>2446</v>
      </c>
      <c r="G465" s="391">
        <f t="shared" si="7"/>
        <v>44</v>
      </c>
      <c r="H465" s="391">
        <v>44</v>
      </c>
      <c r="I465" s="391"/>
    </row>
    <row r="466" spans="1:9">
      <c r="A466" s="391">
        <v>463</v>
      </c>
      <c r="B466" s="391" t="s">
        <v>2447</v>
      </c>
      <c r="C466" s="391" t="s">
        <v>1123</v>
      </c>
      <c r="D466" s="391" t="s">
        <v>213</v>
      </c>
      <c r="E466" s="391" t="s">
        <v>2448</v>
      </c>
      <c r="F466" s="391" t="s">
        <v>2449</v>
      </c>
      <c r="G466" s="391">
        <f t="shared" si="7"/>
        <v>44</v>
      </c>
      <c r="H466" s="391"/>
      <c r="I466" s="391">
        <v>44</v>
      </c>
    </row>
    <row r="467" spans="1:9">
      <c r="A467" s="391">
        <v>464</v>
      </c>
      <c r="B467" s="391" t="s">
        <v>2450</v>
      </c>
      <c r="C467" s="391" t="s">
        <v>1123</v>
      </c>
      <c r="D467" s="391" t="s">
        <v>1327</v>
      </c>
      <c r="E467" s="391" t="s">
        <v>2451</v>
      </c>
      <c r="F467" s="391" t="s">
        <v>2452</v>
      </c>
      <c r="G467" s="391">
        <f t="shared" si="7"/>
        <v>44</v>
      </c>
      <c r="H467" s="391"/>
      <c r="I467" s="391">
        <v>44</v>
      </c>
    </row>
    <row r="468" spans="1:9">
      <c r="A468" s="391">
        <v>465</v>
      </c>
      <c r="B468" s="391" t="s">
        <v>2453</v>
      </c>
      <c r="C468" s="391" t="s">
        <v>1123</v>
      </c>
      <c r="D468" s="391" t="s">
        <v>1327</v>
      </c>
      <c r="E468" s="391" t="s">
        <v>2454</v>
      </c>
      <c r="F468" s="391" t="s">
        <v>2455</v>
      </c>
      <c r="G468" s="391">
        <f t="shared" si="7"/>
        <v>44</v>
      </c>
      <c r="H468" s="391"/>
      <c r="I468" s="391">
        <v>44</v>
      </c>
    </row>
    <row r="469" spans="1:9">
      <c r="A469" s="391">
        <v>466</v>
      </c>
      <c r="B469" s="391" t="s">
        <v>2456</v>
      </c>
      <c r="C469" s="391" t="s">
        <v>1123</v>
      </c>
      <c r="D469" s="391" t="s">
        <v>1327</v>
      </c>
      <c r="E469" s="391" t="s">
        <v>2457</v>
      </c>
      <c r="F469" s="391" t="s">
        <v>2458</v>
      </c>
      <c r="G469" s="391">
        <f t="shared" si="7"/>
        <v>44</v>
      </c>
      <c r="H469" s="391">
        <v>0</v>
      </c>
      <c r="I469" s="391">
        <v>44</v>
      </c>
    </row>
    <row r="470" spans="1:9">
      <c r="A470" s="391">
        <v>467</v>
      </c>
      <c r="B470" s="391" t="s">
        <v>2459</v>
      </c>
      <c r="C470" s="391" t="s">
        <v>1123</v>
      </c>
      <c r="D470" s="391" t="s">
        <v>239</v>
      </c>
      <c r="E470" s="391" t="s">
        <v>2460</v>
      </c>
      <c r="F470" s="391" t="s">
        <v>1128</v>
      </c>
      <c r="G470" s="391">
        <f t="shared" si="7"/>
        <v>45</v>
      </c>
      <c r="H470" s="391">
        <v>0</v>
      </c>
      <c r="I470" s="391">
        <v>45</v>
      </c>
    </row>
    <row r="471" spans="1:9">
      <c r="A471" s="391">
        <v>468</v>
      </c>
      <c r="B471" s="391" t="s">
        <v>1666</v>
      </c>
      <c r="C471" s="391" t="s">
        <v>1123</v>
      </c>
      <c r="D471" s="391" t="s">
        <v>213</v>
      </c>
      <c r="E471" s="391" t="s">
        <v>2461</v>
      </c>
      <c r="F471" s="391" t="s">
        <v>2462</v>
      </c>
      <c r="G471" s="391">
        <f t="shared" si="7"/>
        <v>45</v>
      </c>
      <c r="H471" s="391">
        <v>0</v>
      </c>
      <c r="I471" s="391">
        <v>45</v>
      </c>
    </row>
    <row r="472" spans="1:9">
      <c r="A472" s="391">
        <v>469</v>
      </c>
      <c r="B472" s="391" t="s">
        <v>2463</v>
      </c>
      <c r="C472" s="391" t="s">
        <v>1123</v>
      </c>
      <c r="D472" s="391" t="s">
        <v>213</v>
      </c>
      <c r="E472" s="391" t="s">
        <v>2464</v>
      </c>
      <c r="F472" s="391" t="s">
        <v>2465</v>
      </c>
      <c r="G472" s="391">
        <f t="shared" si="7"/>
        <v>45</v>
      </c>
      <c r="H472" s="391"/>
      <c r="I472" s="391">
        <v>45</v>
      </c>
    </row>
    <row r="473" spans="1:9">
      <c r="A473" s="391">
        <v>470</v>
      </c>
      <c r="B473" s="391" t="s">
        <v>2466</v>
      </c>
      <c r="C473" s="391" t="s">
        <v>1123</v>
      </c>
      <c r="D473" s="391" t="s">
        <v>213</v>
      </c>
      <c r="E473" s="391" t="s">
        <v>2467</v>
      </c>
      <c r="F473" s="391" t="s">
        <v>2468</v>
      </c>
      <c r="G473" s="391">
        <f t="shared" si="7"/>
        <v>45</v>
      </c>
      <c r="H473" s="391"/>
      <c r="I473" s="391">
        <v>45</v>
      </c>
    </row>
    <row r="474" spans="1:9">
      <c r="A474" s="391">
        <v>471</v>
      </c>
      <c r="B474" s="391" t="s">
        <v>2469</v>
      </c>
      <c r="C474" s="391" t="s">
        <v>1123</v>
      </c>
      <c r="D474" s="391" t="s">
        <v>213</v>
      </c>
      <c r="E474" s="391" t="s">
        <v>2470</v>
      </c>
      <c r="F474" s="391" t="s">
        <v>2471</v>
      </c>
      <c r="G474" s="391">
        <f t="shared" si="7"/>
        <v>45</v>
      </c>
      <c r="H474" s="391"/>
      <c r="I474" s="391">
        <v>45</v>
      </c>
    </row>
    <row r="475" spans="1:9">
      <c r="A475" s="391">
        <v>472</v>
      </c>
      <c r="B475" s="391" t="s">
        <v>2472</v>
      </c>
      <c r="C475" s="391" t="s">
        <v>1123</v>
      </c>
      <c r="D475" s="391" t="s">
        <v>213</v>
      </c>
      <c r="E475" s="391" t="s">
        <v>2473</v>
      </c>
      <c r="F475" s="391" t="s">
        <v>2474</v>
      </c>
      <c r="G475" s="391">
        <f t="shared" si="7"/>
        <v>45</v>
      </c>
      <c r="H475" s="391">
        <v>18</v>
      </c>
      <c r="I475" s="391">
        <v>27</v>
      </c>
    </row>
    <row r="476" spans="1:9">
      <c r="A476" s="391">
        <v>473</v>
      </c>
      <c r="B476" s="391" t="s">
        <v>2475</v>
      </c>
      <c r="C476" s="391" t="s">
        <v>1123</v>
      </c>
      <c r="D476" s="391" t="s">
        <v>213</v>
      </c>
      <c r="E476" s="391" t="s">
        <v>2476</v>
      </c>
      <c r="F476" s="391" t="s">
        <v>2477</v>
      </c>
      <c r="G476" s="391">
        <f t="shared" si="7"/>
        <v>45</v>
      </c>
      <c r="H476" s="391">
        <v>5</v>
      </c>
      <c r="I476" s="391">
        <v>40</v>
      </c>
    </row>
    <row r="477" spans="1:9">
      <c r="A477" s="391">
        <v>474</v>
      </c>
      <c r="B477" s="391" t="s">
        <v>2478</v>
      </c>
      <c r="C477" s="391" t="s">
        <v>1123</v>
      </c>
      <c r="D477" s="391" t="s">
        <v>213</v>
      </c>
      <c r="E477" s="391" t="s">
        <v>2479</v>
      </c>
      <c r="F477" s="391" t="s">
        <v>2480</v>
      </c>
      <c r="G477" s="391">
        <f t="shared" si="7"/>
        <v>45</v>
      </c>
      <c r="H477" s="391">
        <v>0</v>
      </c>
      <c r="I477" s="391">
        <v>45</v>
      </c>
    </row>
    <row r="478" spans="1:9">
      <c r="A478" s="391">
        <v>475</v>
      </c>
      <c r="B478" s="391" t="s">
        <v>2481</v>
      </c>
      <c r="C478" s="391" t="s">
        <v>1123</v>
      </c>
      <c r="D478" s="391" t="s">
        <v>213</v>
      </c>
      <c r="E478" s="391" t="s">
        <v>2482</v>
      </c>
      <c r="F478" s="391" t="s">
        <v>2483</v>
      </c>
      <c r="G478" s="391">
        <f t="shared" si="7"/>
        <v>45</v>
      </c>
      <c r="H478" s="391">
        <v>0</v>
      </c>
      <c r="I478" s="391">
        <v>45</v>
      </c>
    </row>
    <row r="479" spans="1:9">
      <c r="A479" s="391">
        <v>476</v>
      </c>
      <c r="B479" s="391" t="s">
        <v>2484</v>
      </c>
      <c r="C479" s="391" t="s">
        <v>1123</v>
      </c>
      <c r="D479" s="391" t="s">
        <v>213</v>
      </c>
      <c r="E479" s="391" t="s">
        <v>2485</v>
      </c>
      <c r="F479" s="391" t="s">
        <v>2486</v>
      </c>
      <c r="G479" s="391">
        <f t="shared" si="7"/>
        <v>45</v>
      </c>
      <c r="H479" s="391">
        <v>11</v>
      </c>
      <c r="I479" s="391">
        <v>34</v>
      </c>
    </row>
    <row r="480" spans="1:9">
      <c r="A480" s="391">
        <v>477</v>
      </c>
      <c r="B480" s="391" t="s">
        <v>2348</v>
      </c>
      <c r="C480" s="391" t="s">
        <v>1123</v>
      </c>
      <c r="D480" s="391" t="s">
        <v>213</v>
      </c>
      <c r="E480" s="391" t="s">
        <v>2487</v>
      </c>
      <c r="F480" s="391" t="s">
        <v>2488</v>
      </c>
      <c r="G480" s="391">
        <f t="shared" si="7"/>
        <v>45</v>
      </c>
      <c r="H480" s="391">
        <v>0</v>
      </c>
      <c r="I480" s="391">
        <v>45</v>
      </c>
    </row>
    <row r="481" spans="1:9">
      <c r="A481" s="391">
        <v>478</v>
      </c>
      <c r="B481" s="391" t="s">
        <v>2489</v>
      </c>
      <c r="C481" s="391" t="s">
        <v>1123</v>
      </c>
      <c r="D481" s="391" t="s">
        <v>213</v>
      </c>
      <c r="E481" s="391" t="s">
        <v>2490</v>
      </c>
      <c r="F481" s="391" t="s">
        <v>2491</v>
      </c>
      <c r="G481" s="391">
        <f t="shared" si="7"/>
        <v>45</v>
      </c>
      <c r="H481" s="391"/>
      <c r="I481" s="391">
        <v>45</v>
      </c>
    </row>
    <row r="482" spans="1:9">
      <c r="A482" s="391">
        <v>479</v>
      </c>
      <c r="B482" s="391" t="s">
        <v>2492</v>
      </c>
      <c r="C482" s="391" t="s">
        <v>1123</v>
      </c>
      <c r="D482" s="391" t="s">
        <v>213</v>
      </c>
      <c r="E482" s="391" t="s">
        <v>2493</v>
      </c>
      <c r="F482" s="391" t="s">
        <v>2494</v>
      </c>
      <c r="G482" s="391">
        <f t="shared" si="7"/>
        <v>45</v>
      </c>
      <c r="H482" s="391"/>
      <c r="I482" s="391">
        <v>45</v>
      </c>
    </row>
    <row r="483" spans="1:9">
      <c r="A483" s="391">
        <v>480</v>
      </c>
      <c r="B483" s="391" t="s">
        <v>2137</v>
      </c>
      <c r="C483" s="391" t="s">
        <v>1123</v>
      </c>
      <c r="D483" s="391" t="s">
        <v>213</v>
      </c>
      <c r="E483" s="391" t="s">
        <v>2495</v>
      </c>
      <c r="F483" s="391" t="s">
        <v>2496</v>
      </c>
      <c r="G483" s="391">
        <f t="shared" si="7"/>
        <v>45</v>
      </c>
      <c r="H483" s="391"/>
      <c r="I483" s="391">
        <v>45</v>
      </c>
    </row>
    <row r="484" spans="1:9">
      <c r="A484" s="391">
        <v>481</v>
      </c>
      <c r="B484" s="391" t="s">
        <v>2497</v>
      </c>
      <c r="C484" s="391" t="s">
        <v>1123</v>
      </c>
      <c r="D484" s="391" t="s">
        <v>213</v>
      </c>
      <c r="E484" s="391" t="s">
        <v>2498</v>
      </c>
      <c r="F484" s="391" t="s">
        <v>2499</v>
      </c>
      <c r="G484" s="391">
        <f t="shared" si="7"/>
        <v>45</v>
      </c>
      <c r="H484" s="391"/>
      <c r="I484" s="391">
        <v>45</v>
      </c>
    </row>
    <row r="485" spans="1:9">
      <c r="A485" s="391">
        <v>482</v>
      </c>
      <c r="B485" s="391" t="s">
        <v>2299</v>
      </c>
      <c r="C485" s="391" t="s">
        <v>1123</v>
      </c>
      <c r="D485" s="391" t="s">
        <v>213</v>
      </c>
      <c r="E485" s="391" t="s">
        <v>2500</v>
      </c>
      <c r="F485" s="391" t="s">
        <v>2501</v>
      </c>
      <c r="G485" s="391">
        <f t="shared" si="7"/>
        <v>45</v>
      </c>
      <c r="H485" s="391"/>
      <c r="I485" s="391">
        <v>45</v>
      </c>
    </row>
    <row r="486" spans="1:9">
      <c r="A486" s="391">
        <v>483</v>
      </c>
      <c r="B486" s="391" t="s">
        <v>2502</v>
      </c>
      <c r="C486" s="391" t="s">
        <v>1123</v>
      </c>
      <c r="D486" s="391" t="s">
        <v>213</v>
      </c>
      <c r="E486" s="391" t="s">
        <v>2503</v>
      </c>
      <c r="F486" s="391" t="s">
        <v>2504</v>
      </c>
      <c r="G486" s="391">
        <f t="shared" si="7"/>
        <v>45</v>
      </c>
      <c r="H486" s="391">
        <v>6</v>
      </c>
      <c r="I486" s="391">
        <v>39</v>
      </c>
    </row>
    <row r="487" spans="1:9">
      <c r="A487" s="391">
        <v>484</v>
      </c>
      <c r="B487" s="391" t="s">
        <v>2505</v>
      </c>
      <c r="C487" s="391" t="s">
        <v>1123</v>
      </c>
      <c r="D487" s="391" t="s">
        <v>1327</v>
      </c>
      <c r="E487" s="391" t="s">
        <v>2506</v>
      </c>
      <c r="F487" s="391" t="s">
        <v>2507</v>
      </c>
      <c r="G487" s="391">
        <f t="shared" si="7"/>
        <v>45</v>
      </c>
      <c r="H487" s="391">
        <v>0</v>
      </c>
      <c r="I487" s="391">
        <v>45</v>
      </c>
    </row>
    <row r="488" spans="1:9">
      <c r="A488" s="391">
        <v>485</v>
      </c>
      <c r="B488" s="391" t="s">
        <v>2508</v>
      </c>
      <c r="C488" s="391" t="s">
        <v>1123</v>
      </c>
      <c r="D488" s="391" t="s">
        <v>1327</v>
      </c>
      <c r="E488" s="391" t="s">
        <v>2509</v>
      </c>
      <c r="F488" s="391" t="s">
        <v>2510</v>
      </c>
      <c r="G488" s="391">
        <f t="shared" si="7"/>
        <v>45</v>
      </c>
      <c r="H488" s="391"/>
      <c r="I488" s="391">
        <v>45</v>
      </c>
    </row>
    <row r="489" spans="1:9">
      <c r="A489" s="391">
        <v>486</v>
      </c>
      <c r="B489" s="391" t="s">
        <v>2511</v>
      </c>
      <c r="C489" s="391" t="s">
        <v>1123</v>
      </c>
      <c r="D489" s="391" t="s">
        <v>1327</v>
      </c>
      <c r="E489" s="391" t="s">
        <v>2512</v>
      </c>
      <c r="F489" s="391">
        <f>-587-153</f>
        <v>-740</v>
      </c>
      <c r="G489" s="391">
        <f t="shared" si="7"/>
        <v>45</v>
      </c>
      <c r="H489" s="391"/>
      <c r="I489" s="391">
        <v>45</v>
      </c>
    </row>
    <row r="490" spans="1:9">
      <c r="A490" s="391">
        <v>487</v>
      </c>
      <c r="B490" s="391" t="s">
        <v>90</v>
      </c>
      <c r="C490" s="391" t="s">
        <v>1123</v>
      </c>
      <c r="D490" s="391" t="s">
        <v>239</v>
      </c>
      <c r="E490" s="391" t="s">
        <v>2513</v>
      </c>
      <c r="F490" s="391" t="s">
        <v>2514</v>
      </c>
      <c r="G490" s="391">
        <f t="shared" si="7"/>
        <v>46</v>
      </c>
      <c r="H490" s="391">
        <v>10</v>
      </c>
      <c r="I490" s="391">
        <v>36</v>
      </c>
    </row>
    <row r="491" spans="1:9">
      <c r="A491" s="391">
        <v>488</v>
      </c>
      <c r="B491" s="391" t="s">
        <v>2515</v>
      </c>
      <c r="C491" s="391" t="s">
        <v>1123</v>
      </c>
      <c r="D491" s="391" t="s">
        <v>239</v>
      </c>
      <c r="E491" s="391" t="s">
        <v>2516</v>
      </c>
      <c r="F491" s="391" t="s">
        <v>2517</v>
      </c>
      <c r="G491" s="391">
        <f t="shared" si="7"/>
        <v>46</v>
      </c>
      <c r="H491" s="391"/>
      <c r="I491" s="391">
        <v>46</v>
      </c>
    </row>
    <row r="492" spans="1:9">
      <c r="A492" s="391">
        <v>489</v>
      </c>
      <c r="B492" s="391" t="s">
        <v>2518</v>
      </c>
      <c r="C492" s="391" t="s">
        <v>1123</v>
      </c>
      <c r="D492" s="391" t="s">
        <v>239</v>
      </c>
      <c r="E492" s="391" t="s">
        <v>2519</v>
      </c>
      <c r="F492" s="391"/>
      <c r="G492" s="391">
        <f t="shared" si="7"/>
        <v>46</v>
      </c>
      <c r="H492" s="391"/>
      <c r="I492" s="391">
        <v>46</v>
      </c>
    </row>
    <row r="493" spans="1:9">
      <c r="A493" s="391">
        <v>490</v>
      </c>
      <c r="B493" s="391" t="s">
        <v>2003</v>
      </c>
      <c r="C493" s="391" t="s">
        <v>1123</v>
      </c>
      <c r="D493" s="391" t="s">
        <v>213</v>
      </c>
      <c r="E493" s="391" t="s">
        <v>2520</v>
      </c>
      <c r="F493" s="391" t="s">
        <v>2521</v>
      </c>
      <c r="G493" s="391">
        <f t="shared" si="7"/>
        <v>46</v>
      </c>
      <c r="H493" s="391"/>
      <c r="I493" s="391">
        <v>46</v>
      </c>
    </row>
    <row r="494" spans="1:9">
      <c r="A494" s="391">
        <v>491</v>
      </c>
      <c r="B494" s="391" t="s">
        <v>2522</v>
      </c>
      <c r="C494" s="391" t="s">
        <v>1123</v>
      </c>
      <c r="D494" s="391" t="s">
        <v>213</v>
      </c>
      <c r="E494" s="391" t="s">
        <v>2523</v>
      </c>
      <c r="F494" s="391" t="s">
        <v>2524</v>
      </c>
      <c r="G494" s="391">
        <f t="shared" si="7"/>
        <v>46</v>
      </c>
      <c r="H494" s="391">
        <v>7</v>
      </c>
      <c r="I494" s="391">
        <v>39</v>
      </c>
    </row>
    <row r="495" spans="1:9">
      <c r="A495" s="391">
        <v>492</v>
      </c>
      <c r="B495" s="391" t="s">
        <v>2525</v>
      </c>
      <c r="C495" s="391" t="s">
        <v>1123</v>
      </c>
      <c r="D495" s="391" t="s">
        <v>213</v>
      </c>
      <c r="E495" s="391" t="s">
        <v>2526</v>
      </c>
      <c r="F495" s="391" t="s">
        <v>2527</v>
      </c>
      <c r="G495" s="391">
        <f t="shared" si="7"/>
        <v>46</v>
      </c>
      <c r="H495" s="391">
        <v>6</v>
      </c>
      <c r="I495" s="391">
        <v>40</v>
      </c>
    </row>
    <row r="496" spans="1:9">
      <c r="A496" s="391">
        <v>493</v>
      </c>
      <c r="B496" s="391" t="s">
        <v>2528</v>
      </c>
      <c r="C496" s="391" t="s">
        <v>1123</v>
      </c>
      <c r="D496" s="391" t="s">
        <v>213</v>
      </c>
      <c r="E496" s="391" t="s">
        <v>2529</v>
      </c>
      <c r="F496" s="391" t="s">
        <v>2530</v>
      </c>
      <c r="G496" s="391">
        <f t="shared" si="7"/>
        <v>46</v>
      </c>
      <c r="H496" s="391">
        <v>3</v>
      </c>
      <c r="I496" s="391">
        <v>43</v>
      </c>
    </row>
    <row r="497" spans="1:9">
      <c r="A497" s="391">
        <v>494</v>
      </c>
      <c r="B497" s="391" t="s">
        <v>2531</v>
      </c>
      <c r="C497" s="391" t="s">
        <v>1123</v>
      </c>
      <c r="D497" s="391" t="s">
        <v>213</v>
      </c>
      <c r="E497" s="391" t="s">
        <v>2532</v>
      </c>
      <c r="F497" s="391" t="s">
        <v>2533</v>
      </c>
      <c r="G497" s="391">
        <f t="shared" si="7"/>
        <v>46</v>
      </c>
      <c r="H497" s="391">
        <v>6</v>
      </c>
      <c r="I497" s="391">
        <v>40</v>
      </c>
    </row>
    <row r="498" spans="1:9" ht="24">
      <c r="A498" s="391">
        <v>495</v>
      </c>
      <c r="B498" s="391" t="s">
        <v>2534</v>
      </c>
      <c r="C498" s="391" t="s">
        <v>1123</v>
      </c>
      <c r="D498" s="391" t="s">
        <v>213</v>
      </c>
      <c r="E498" s="391" t="s">
        <v>2535</v>
      </c>
      <c r="F498" s="391" t="s">
        <v>2536</v>
      </c>
      <c r="G498" s="391">
        <f t="shared" si="7"/>
        <v>46</v>
      </c>
      <c r="H498" s="391">
        <v>0</v>
      </c>
      <c r="I498" s="391">
        <v>46</v>
      </c>
    </row>
    <row r="499" spans="1:9">
      <c r="A499" s="391">
        <v>496</v>
      </c>
      <c r="B499" s="391" t="s">
        <v>2537</v>
      </c>
      <c r="C499" s="391" t="s">
        <v>1123</v>
      </c>
      <c r="D499" s="391" t="s">
        <v>213</v>
      </c>
      <c r="E499" s="391" t="s">
        <v>2538</v>
      </c>
      <c r="F499" s="391" t="s">
        <v>2539</v>
      </c>
      <c r="G499" s="391">
        <f t="shared" si="7"/>
        <v>46</v>
      </c>
      <c r="H499" s="391">
        <v>1</v>
      </c>
      <c r="I499" s="391">
        <v>45</v>
      </c>
    </row>
    <row r="500" spans="1:9">
      <c r="A500" s="391">
        <v>497</v>
      </c>
      <c r="B500" s="391" t="s">
        <v>2540</v>
      </c>
      <c r="C500" s="391" t="s">
        <v>1123</v>
      </c>
      <c r="D500" s="391" t="s">
        <v>1327</v>
      </c>
      <c r="E500" s="391" t="s">
        <v>2541</v>
      </c>
      <c r="F500" s="391" t="s">
        <v>2542</v>
      </c>
      <c r="G500" s="391">
        <f t="shared" si="7"/>
        <v>46</v>
      </c>
      <c r="H500" s="391"/>
      <c r="I500" s="391">
        <v>46</v>
      </c>
    </row>
    <row r="501" spans="1:9">
      <c r="A501" s="391">
        <v>498</v>
      </c>
      <c r="B501" s="391" t="s">
        <v>2543</v>
      </c>
      <c r="C501" s="391" t="s">
        <v>1123</v>
      </c>
      <c r="D501" s="391" t="s">
        <v>1327</v>
      </c>
      <c r="E501" s="391" t="s">
        <v>2544</v>
      </c>
      <c r="F501" s="391" t="s">
        <v>2545</v>
      </c>
      <c r="G501" s="391">
        <f t="shared" si="7"/>
        <v>46</v>
      </c>
      <c r="H501" s="391">
        <v>0</v>
      </c>
      <c r="I501" s="391">
        <v>46</v>
      </c>
    </row>
    <row r="502" spans="1:9">
      <c r="A502" s="391">
        <v>499</v>
      </c>
      <c r="B502" s="391" t="s">
        <v>2546</v>
      </c>
      <c r="C502" s="391" t="s">
        <v>1123</v>
      </c>
      <c r="D502" s="391" t="s">
        <v>1327</v>
      </c>
      <c r="E502" s="391" t="s">
        <v>2547</v>
      </c>
      <c r="F502" s="391" t="s">
        <v>2548</v>
      </c>
      <c r="G502" s="391">
        <f t="shared" si="7"/>
        <v>46</v>
      </c>
      <c r="H502" s="391"/>
      <c r="I502" s="391">
        <v>46</v>
      </c>
    </row>
    <row r="503" spans="1:9">
      <c r="A503" s="391">
        <v>500</v>
      </c>
      <c r="B503" s="391" t="s">
        <v>2549</v>
      </c>
      <c r="C503" s="391" t="s">
        <v>1123</v>
      </c>
      <c r="D503" s="391" t="s">
        <v>213</v>
      </c>
      <c r="E503" s="391" t="s">
        <v>2550</v>
      </c>
      <c r="F503" s="391" t="s">
        <v>2551</v>
      </c>
      <c r="G503" s="391">
        <f t="shared" si="7"/>
        <v>47</v>
      </c>
      <c r="H503" s="391">
        <v>23</v>
      </c>
      <c r="I503" s="391">
        <v>24</v>
      </c>
    </row>
    <row r="504" spans="1:9">
      <c r="A504" s="391">
        <v>501</v>
      </c>
      <c r="B504" s="391" t="s">
        <v>2552</v>
      </c>
      <c r="C504" s="391" t="s">
        <v>1123</v>
      </c>
      <c r="D504" s="391" t="s">
        <v>213</v>
      </c>
      <c r="E504" s="391" t="s">
        <v>2553</v>
      </c>
      <c r="F504" s="391" t="s">
        <v>2554</v>
      </c>
      <c r="G504" s="391">
        <f t="shared" si="7"/>
        <v>47</v>
      </c>
      <c r="H504" s="391"/>
      <c r="I504" s="391">
        <v>47</v>
      </c>
    </row>
    <row r="505" spans="1:9">
      <c r="A505" s="391">
        <v>502</v>
      </c>
      <c r="B505" s="391" t="s">
        <v>2555</v>
      </c>
      <c r="C505" s="391" t="s">
        <v>1123</v>
      </c>
      <c r="D505" s="391" t="s">
        <v>213</v>
      </c>
      <c r="E505" s="391" t="s">
        <v>2556</v>
      </c>
      <c r="F505" s="391" t="s">
        <v>2557</v>
      </c>
      <c r="G505" s="391">
        <f t="shared" si="7"/>
        <v>47</v>
      </c>
      <c r="H505" s="391">
        <v>0</v>
      </c>
      <c r="I505" s="391">
        <v>47</v>
      </c>
    </row>
    <row r="506" spans="1:9">
      <c r="A506" s="391">
        <v>503</v>
      </c>
      <c r="B506" s="391" t="s">
        <v>2558</v>
      </c>
      <c r="C506" s="391" t="s">
        <v>1123</v>
      </c>
      <c r="D506" s="391" t="s">
        <v>213</v>
      </c>
      <c r="E506" s="391" t="s">
        <v>2559</v>
      </c>
      <c r="F506" s="391" t="s">
        <v>2560</v>
      </c>
      <c r="G506" s="391">
        <f t="shared" si="7"/>
        <v>47</v>
      </c>
      <c r="H506" s="391">
        <v>0</v>
      </c>
      <c r="I506" s="391">
        <v>47</v>
      </c>
    </row>
    <row r="507" spans="1:9">
      <c r="A507" s="391">
        <v>504</v>
      </c>
      <c r="B507" s="391" t="s">
        <v>2561</v>
      </c>
      <c r="C507" s="391" t="s">
        <v>1123</v>
      </c>
      <c r="D507" s="391" t="s">
        <v>213</v>
      </c>
      <c r="E507" s="391" t="s">
        <v>2562</v>
      </c>
      <c r="F507" s="391" t="s">
        <v>2563</v>
      </c>
      <c r="G507" s="391">
        <f t="shared" si="7"/>
        <v>47</v>
      </c>
      <c r="H507" s="391">
        <v>0</v>
      </c>
      <c r="I507" s="391">
        <v>47</v>
      </c>
    </row>
    <row r="508" spans="1:9">
      <c r="A508" s="391">
        <v>505</v>
      </c>
      <c r="B508" s="391" t="s">
        <v>2564</v>
      </c>
      <c r="C508" s="391" t="s">
        <v>1123</v>
      </c>
      <c r="D508" s="391" t="s">
        <v>1327</v>
      </c>
      <c r="E508" s="391" t="s">
        <v>2565</v>
      </c>
      <c r="F508" s="391" t="s">
        <v>2566</v>
      </c>
      <c r="G508" s="391">
        <f t="shared" si="7"/>
        <v>47</v>
      </c>
      <c r="H508" s="391"/>
      <c r="I508" s="391">
        <v>47</v>
      </c>
    </row>
    <row r="509" spans="1:9">
      <c r="A509" s="391">
        <v>506</v>
      </c>
      <c r="B509" s="391" t="s">
        <v>2567</v>
      </c>
      <c r="C509" s="391" t="s">
        <v>1123</v>
      </c>
      <c r="D509" s="391" t="s">
        <v>1327</v>
      </c>
      <c r="E509" s="391" t="s">
        <v>2568</v>
      </c>
      <c r="F509" s="391" t="s">
        <v>2569</v>
      </c>
      <c r="G509" s="391">
        <f t="shared" si="7"/>
        <v>47</v>
      </c>
      <c r="H509" s="391">
        <v>0</v>
      </c>
      <c r="I509" s="391">
        <v>47</v>
      </c>
    </row>
    <row r="510" spans="1:9">
      <c r="A510" s="391">
        <v>507</v>
      </c>
      <c r="B510" s="391" t="s">
        <v>2570</v>
      </c>
      <c r="C510" s="391" t="s">
        <v>1123</v>
      </c>
      <c r="D510" s="391" t="s">
        <v>239</v>
      </c>
      <c r="E510" s="391" t="s">
        <v>2571</v>
      </c>
      <c r="F510" s="391" t="s">
        <v>2572</v>
      </c>
      <c r="G510" s="391">
        <f t="shared" si="7"/>
        <v>48</v>
      </c>
      <c r="H510" s="391">
        <v>0</v>
      </c>
      <c r="I510" s="391">
        <v>48</v>
      </c>
    </row>
    <row r="511" spans="1:9">
      <c r="A511" s="391">
        <v>508</v>
      </c>
      <c r="B511" s="391" t="s">
        <v>2573</v>
      </c>
      <c r="C511" s="391" t="s">
        <v>1123</v>
      </c>
      <c r="D511" s="391" t="s">
        <v>213</v>
      </c>
      <c r="E511" s="391" t="s">
        <v>2574</v>
      </c>
      <c r="F511" s="391" t="s">
        <v>2415</v>
      </c>
      <c r="G511" s="391">
        <f t="shared" si="7"/>
        <v>48</v>
      </c>
      <c r="H511" s="391"/>
      <c r="I511" s="391">
        <v>48</v>
      </c>
    </row>
    <row r="512" spans="1:9">
      <c r="A512" s="391">
        <v>509</v>
      </c>
      <c r="B512" s="391" t="s">
        <v>2575</v>
      </c>
      <c r="C512" s="391" t="s">
        <v>1123</v>
      </c>
      <c r="D512" s="391" t="s">
        <v>213</v>
      </c>
      <c r="E512" s="391" t="s">
        <v>2576</v>
      </c>
      <c r="F512" s="391" t="s">
        <v>2577</v>
      </c>
      <c r="G512" s="391">
        <f t="shared" si="7"/>
        <v>48</v>
      </c>
      <c r="H512" s="391">
        <v>2</v>
      </c>
      <c r="I512" s="391">
        <v>46</v>
      </c>
    </row>
    <row r="513" spans="1:9">
      <c r="A513" s="391">
        <v>510</v>
      </c>
      <c r="B513" s="391" t="s">
        <v>2578</v>
      </c>
      <c r="C513" s="391" t="s">
        <v>1123</v>
      </c>
      <c r="D513" s="391" t="s">
        <v>213</v>
      </c>
      <c r="E513" s="391" t="s">
        <v>2579</v>
      </c>
      <c r="F513" s="391" t="s">
        <v>2580</v>
      </c>
      <c r="G513" s="391">
        <f t="shared" si="7"/>
        <v>48</v>
      </c>
      <c r="H513" s="391">
        <v>0</v>
      </c>
      <c r="I513" s="391">
        <v>48</v>
      </c>
    </row>
    <row r="514" spans="1:9">
      <c r="A514" s="391">
        <v>511</v>
      </c>
      <c r="B514" s="391" t="s">
        <v>2581</v>
      </c>
      <c r="C514" s="391" t="s">
        <v>1123</v>
      </c>
      <c r="D514" s="391" t="s">
        <v>213</v>
      </c>
      <c r="E514" s="391" t="s">
        <v>2582</v>
      </c>
      <c r="F514" s="391" t="s">
        <v>2583</v>
      </c>
      <c r="G514" s="391">
        <f t="shared" si="7"/>
        <v>48</v>
      </c>
      <c r="H514" s="391"/>
      <c r="I514" s="391">
        <v>48</v>
      </c>
    </row>
    <row r="515" spans="1:9">
      <c r="A515" s="391">
        <v>512</v>
      </c>
      <c r="B515" s="391" t="s">
        <v>2584</v>
      </c>
      <c r="C515" s="391" t="s">
        <v>1123</v>
      </c>
      <c r="D515" s="391" t="s">
        <v>213</v>
      </c>
      <c r="E515" s="391" t="s">
        <v>2585</v>
      </c>
      <c r="F515" s="391" t="s">
        <v>2586</v>
      </c>
      <c r="G515" s="391">
        <f t="shared" si="7"/>
        <v>48</v>
      </c>
      <c r="H515" s="391">
        <v>0</v>
      </c>
      <c r="I515" s="391">
        <v>48</v>
      </c>
    </row>
    <row r="516" spans="1:9">
      <c r="A516" s="391">
        <v>513</v>
      </c>
      <c r="B516" s="391" t="s">
        <v>2587</v>
      </c>
      <c r="C516" s="391" t="s">
        <v>1123</v>
      </c>
      <c r="D516" s="391" t="s">
        <v>213</v>
      </c>
      <c r="E516" s="391" t="s">
        <v>2588</v>
      </c>
      <c r="F516" s="391">
        <f>-980-419</f>
        <v>-1399</v>
      </c>
      <c r="G516" s="391">
        <f t="shared" ref="G516:G579" si="8">SUM(H516:I516)</f>
        <v>48</v>
      </c>
      <c r="H516" s="391"/>
      <c r="I516" s="391">
        <v>48</v>
      </c>
    </row>
    <row r="517" spans="1:9">
      <c r="A517" s="391">
        <v>514</v>
      </c>
      <c r="B517" s="391" t="s">
        <v>2589</v>
      </c>
      <c r="C517" s="391" t="s">
        <v>1123</v>
      </c>
      <c r="D517" s="391" t="s">
        <v>213</v>
      </c>
      <c r="E517" s="391" t="s">
        <v>2590</v>
      </c>
      <c r="F517" s="391" t="s">
        <v>2591</v>
      </c>
      <c r="G517" s="391">
        <f t="shared" si="8"/>
        <v>48</v>
      </c>
      <c r="H517" s="391"/>
      <c r="I517" s="391">
        <v>48</v>
      </c>
    </row>
    <row r="518" spans="1:9">
      <c r="A518" s="391">
        <v>515</v>
      </c>
      <c r="B518" s="391" t="s">
        <v>2592</v>
      </c>
      <c r="C518" s="391" t="s">
        <v>1123</v>
      </c>
      <c r="D518" s="391" t="s">
        <v>213</v>
      </c>
      <c r="E518" s="391" t="s">
        <v>2593</v>
      </c>
      <c r="F518" s="391" t="s">
        <v>2594</v>
      </c>
      <c r="G518" s="391">
        <f t="shared" si="8"/>
        <v>48</v>
      </c>
      <c r="H518" s="391"/>
      <c r="I518" s="391">
        <v>48</v>
      </c>
    </row>
    <row r="519" spans="1:9">
      <c r="A519" s="391">
        <v>516</v>
      </c>
      <c r="B519" s="391" t="s">
        <v>2595</v>
      </c>
      <c r="C519" s="391" t="s">
        <v>1123</v>
      </c>
      <c r="D519" s="391" t="s">
        <v>213</v>
      </c>
      <c r="E519" s="391" t="s">
        <v>2596</v>
      </c>
      <c r="F519" s="391" t="s">
        <v>2597</v>
      </c>
      <c r="G519" s="391">
        <f t="shared" si="8"/>
        <v>48</v>
      </c>
      <c r="H519" s="391"/>
      <c r="I519" s="391">
        <v>48</v>
      </c>
    </row>
    <row r="520" spans="1:9">
      <c r="A520" s="391">
        <v>517</v>
      </c>
      <c r="B520" s="391" t="s">
        <v>2598</v>
      </c>
      <c r="C520" s="391" t="s">
        <v>1123</v>
      </c>
      <c r="D520" s="391" t="s">
        <v>213</v>
      </c>
      <c r="E520" s="391" t="s">
        <v>2599</v>
      </c>
      <c r="F520" s="391" t="s">
        <v>2600</v>
      </c>
      <c r="G520" s="391">
        <f t="shared" si="8"/>
        <v>48</v>
      </c>
      <c r="H520" s="391"/>
      <c r="I520" s="391">
        <v>48</v>
      </c>
    </row>
    <row r="521" spans="1:9">
      <c r="A521" s="391">
        <v>518</v>
      </c>
      <c r="B521" s="391" t="s">
        <v>2601</v>
      </c>
      <c r="C521" s="391" t="s">
        <v>1123</v>
      </c>
      <c r="D521" s="391" t="s">
        <v>213</v>
      </c>
      <c r="E521" s="391" t="s">
        <v>2602</v>
      </c>
      <c r="F521" s="391" t="s">
        <v>2603</v>
      </c>
      <c r="G521" s="391">
        <f t="shared" si="8"/>
        <v>48</v>
      </c>
      <c r="H521" s="391">
        <v>0</v>
      </c>
      <c r="I521" s="391">
        <v>48</v>
      </c>
    </row>
    <row r="522" spans="1:9">
      <c r="A522" s="391">
        <v>519</v>
      </c>
      <c r="B522" s="391" t="s">
        <v>2604</v>
      </c>
      <c r="C522" s="391" t="s">
        <v>1123</v>
      </c>
      <c r="D522" s="391" t="s">
        <v>213</v>
      </c>
      <c r="E522" s="391" t="s">
        <v>2605</v>
      </c>
      <c r="F522" s="391" t="s">
        <v>2606</v>
      </c>
      <c r="G522" s="391">
        <f t="shared" si="8"/>
        <v>48</v>
      </c>
      <c r="H522" s="391">
        <v>18</v>
      </c>
      <c r="I522" s="391">
        <v>30</v>
      </c>
    </row>
    <row r="523" spans="1:9">
      <c r="A523" s="391">
        <v>520</v>
      </c>
      <c r="B523" s="391" t="s">
        <v>2607</v>
      </c>
      <c r="C523" s="391" t="s">
        <v>1123</v>
      </c>
      <c r="D523" s="391" t="s">
        <v>213</v>
      </c>
      <c r="E523" s="391" t="s">
        <v>2608</v>
      </c>
      <c r="F523" s="391" t="s">
        <v>2609</v>
      </c>
      <c r="G523" s="391">
        <f t="shared" si="8"/>
        <v>48</v>
      </c>
      <c r="H523" s="391">
        <v>0</v>
      </c>
      <c r="I523" s="391">
        <v>48</v>
      </c>
    </row>
    <row r="524" spans="1:9">
      <c r="A524" s="391">
        <v>521</v>
      </c>
      <c r="B524" s="391" t="s">
        <v>2610</v>
      </c>
      <c r="C524" s="391" t="s">
        <v>1123</v>
      </c>
      <c r="D524" s="391" t="s">
        <v>213</v>
      </c>
      <c r="E524" s="391" t="s">
        <v>2611</v>
      </c>
      <c r="F524" s="391" t="s">
        <v>2612</v>
      </c>
      <c r="G524" s="391">
        <f t="shared" si="8"/>
        <v>48</v>
      </c>
      <c r="H524" s="391"/>
      <c r="I524" s="391">
        <v>48</v>
      </c>
    </row>
    <row r="525" spans="1:9">
      <c r="A525" s="391">
        <v>522</v>
      </c>
      <c r="B525" s="391" t="s">
        <v>2613</v>
      </c>
      <c r="C525" s="391" t="s">
        <v>1123</v>
      </c>
      <c r="D525" s="391" t="s">
        <v>213</v>
      </c>
      <c r="E525" s="391" t="s">
        <v>2614</v>
      </c>
      <c r="F525" s="391" t="s">
        <v>2615</v>
      </c>
      <c r="G525" s="391">
        <f t="shared" si="8"/>
        <v>48</v>
      </c>
      <c r="H525" s="391"/>
      <c r="I525" s="391">
        <v>48</v>
      </c>
    </row>
    <row r="526" spans="1:9">
      <c r="A526" s="391">
        <v>523</v>
      </c>
      <c r="B526" s="391" t="s">
        <v>2616</v>
      </c>
      <c r="C526" s="391" t="s">
        <v>1123</v>
      </c>
      <c r="D526" s="391" t="s">
        <v>1327</v>
      </c>
      <c r="E526" s="391" t="s">
        <v>2617</v>
      </c>
      <c r="F526" s="391" t="s">
        <v>2618</v>
      </c>
      <c r="G526" s="391">
        <f t="shared" si="8"/>
        <v>48</v>
      </c>
      <c r="H526" s="391">
        <v>20</v>
      </c>
      <c r="I526" s="391">
        <v>28</v>
      </c>
    </row>
    <row r="527" spans="1:9" ht="24">
      <c r="A527" s="391">
        <v>524</v>
      </c>
      <c r="B527" s="391" t="s">
        <v>2619</v>
      </c>
      <c r="C527" s="391" t="s">
        <v>1123</v>
      </c>
      <c r="D527" s="391" t="s">
        <v>1327</v>
      </c>
      <c r="E527" s="391" t="s">
        <v>2620</v>
      </c>
      <c r="F527" s="391" t="s">
        <v>2621</v>
      </c>
      <c r="G527" s="391">
        <f t="shared" si="8"/>
        <v>48</v>
      </c>
      <c r="H527" s="391">
        <v>0</v>
      </c>
      <c r="I527" s="391">
        <v>48</v>
      </c>
    </row>
    <row r="528" spans="1:9">
      <c r="A528" s="391">
        <v>525</v>
      </c>
      <c r="B528" s="391" t="s">
        <v>2622</v>
      </c>
      <c r="C528" s="391" t="s">
        <v>1123</v>
      </c>
      <c r="D528" s="391" t="s">
        <v>1327</v>
      </c>
      <c r="E528" s="391" t="s">
        <v>2623</v>
      </c>
      <c r="F528" s="391" t="s">
        <v>2624</v>
      </c>
      <c r="G528" s="391">
        <f t="shared" si="8"/>
        <v>48</v>
      </c>
      <c r="H528" s="391"/>
      <c r="I528" s="391">
        <v>48</v>
      </c>
    </row>
    <row r="529" spans="1:9">
      <c r="A529" s="391">
        <v>526</v>
      </c>
      <c r="B529" s="391" t="s">
        <v>2625</v>
      </c>
      <c r="C529" s="391" t="s">
        <v>1123</v>
      </c>
      <c r="D529" s="391" t="s">
        <v>1327</v>
      </c>
      <c r="E529" s="391" t="s">
        <v>2626</v>
      </c>
      <c r="F529" s="391">
        <f>-588-6002</f>
        <v>-6590</v>
      </c>
      <c r="G529" s="391">
        <f t="shared" si="8"/>
        <v>48</v>
      </c>
      <c r="H529" s="391"/>
      <c r="I529" s="391">
        <v>48</v>
      </c>
    </row>
    <row r="530" spans="1:9">
      <c r="A530" s="391">
        <v>527</v>
      </c>
      <c r="B530" s="391" t="s">
        <v>2627</v>
      </c>
      <c r="C530" s="391" t="s">
        <v>1123</v>
      </c>
      <c r="D530" s="391" t="s">
        <v>1327</v>
      </c>
      <c r="E530" s="391" t="s">
        <v>2628</v>
      </c>
      <c r="F530" s="391" t="s">
        <v>2629</v>
      </c>
      <c r="G530" s="391">
        <f t="shared" si="8"/>
        <v>48</v>
      </c>
      <c r="H530" s="391">
        <v>16</v>
      </c>
      <c r="I530" s="391">
        <v>32</v>
      </c>
    </row>
    <row r="531" spans="1:9">
      <c r="A531" s="391">
        <v>528</v>
      </c>
      <c r="B531" s="391" t="s">
        <v>2630</v>
      </c>
      <c r="C531" s="391" t="s">
        <v>1123</v>
      </c>
      <c r="D531" s="391" t="s">
        <v>1327</v>
      </c>
      <c r="E531" s="391" t="s">
        <v>2631</v>
      </c>
      <c r="F531" s="391" t="s">
        <v>2632</v>
      </c>
      <c r="G531" s="391">
        <f t="shared" si="8"/>
        <v>48</v>
      </c>
      <c r="H531" s="391">
        <v>0</v>
      </c>
      <c r="I531" s="391">
        <v>48</v>
      </c>
    </row>
    <row r="532" spans="1:9">
      <c r="A532" s="391">
        <v>529</v>
      </c>
      <c r="B532" s="391" t="s">
        <v>2633</v>
      </c>
      <c r="C532" s="391" t="s">
        <v>1123</v>
      </c>
      <c r="D532" s="391" t="s">
        <v>213</v>
      </c>
      <c r="E532" s="391" t="s">
        <v>2634</v>
      </c>
      <c r="F532" s="391" t="s">
        <v>2635</v>
      </c>
      <c r="G532" s="391">
        <f t="shared" si="8"/>
        <v>49</v>
      </c>
      <c r="H532" s="391">
        <v>4</v>
      </c>
      <c r="I532" s="391">
        <v>45</v>
      </c>
    </row>
    <row r="533" spans="1:9">
      <c r="A533" s="391">
        <v>530</v>
      </c>
      <c r="B533" s="391" t="s">
        <v>2636</v>
      </c>
      <c r="C533" s="391" t="s">
        <v>1123</v>
      </c>
      <c r="D533" s="391" t="s">
        <v>213</v>
      </c>
      <c r="E533" s="391" t="s">
        <v>2637</v>
      </c>
      <c r="F533" s="391" t="s">
        <v>2638</v>
      </c>
      <c r="G533" s="391">
        <f t="shared" si="8"/>
        <v>49</v>
      </c>
      <c r="H533" s="391">
        <v>0</v>
      </c>
      <c r="I533" s="391">
        <v>49</v>
      </c>
    </row>
    <row r="534" spans="1:9">
      <c r="A534" s="391">
        <v>531</v>
      </c>
      <c r="B534" s="391" t="s">
        <v>2639</v>
      </c>
      <c r="C534" s="391" t="s">
        <v>1123</v>
      </c>
      <c r="D534" s="391" t="s">
        <v>213</v>
      </c>
      <c r="E534" s="391" t="s">
        <v>2640</v>
      </c>
      <c r="F534" s="391" t="s">
        <v>2641</v>
      </c>
      <c r="G534" s="391">
        <f t="shared" si="8"/>
        <v>49</v>
      </c>
      <c r="H534" s="391">
        <v>4</v>
      </c>
      <c r="I534" s="391">
        <v>45</v>
      </c>
    </row>
    <row r="535" spans="1:9">
      <c r="A535" s="391">
        <v>532</v>
      </c>
      <c r="B535" s="391" t="s">
        <v>2642</v>
      </c>
      <c r="C535" s="391" t="s">
        <v>1123</v>
      </c>
      <c r="D535" s="391" t="s">
        <v>213</v>
      </c>
      <c r="E535" s="391" t="s">
        <v>2643</v>
      </c>
      <c r="F535" s="391" t="s">
        <v>2644</v>
      </c>
      <c r="G535" s="391">
        <f t="shared" si="8"/>
        <v>49</v>
      </c>
      <c r="H535" s="391">
        <v>1</v>
      </c>
      <c r="I535" s="391">
        <v>48</v>
      </c>
    </row>
    <row r="536" spans="1:9">
      <c r="A536" s="391">
        <v>533</v>
      </c>
      <c r="B536" s="391" t="s">
        <v>2645</v>
      </c>
      <c r="C536" s="391" t="s">
        <v>1123</v>
      </c>
      <c r="D536" s="391" t="s">
        <v>213</v>
      </c>
      <c r="E536" s="391" t="s">
        <v>2646</v>
      </c>
      <c r="F536" s="391" t="s">
        <v>2647</v>
      </c>
      <c r="G536" s="391">
        <f t="shared" si="8"/>
        <v>49</v>
      </c>
      <c r="H536" s="391"/>
      <c r="I536" s="391">
        <v>49</v>
      </c>
    </row>
    <row r="537" spans="1:9">
      <c r="A537" s="391">
        <v>534</v>
      </c>
      <c r="B537" s="391" t="s">
        <v>2648</v>
      </c>
      <c r="C537" s="391" t="s">
        <v>1123</v>
      </c>
      <c r="D537" s="391" t="s">
        <v>213</v>
      </c>
      <c r="E537" s="391" t="s">
        <v>2649</v>
      </c>
      <c r="F537" s="391" t="s">
        <v>2650</v>
      </c>
      <c r="G537" s="391">
        <f t="shared" si="8"/>
        <v>49</v>
      </c>
      <c r="H537" s="391">
        <v>3</v>
      </c>
      <c r="I537" s="391">
        <v>46</v>
      </c>
    </row>
    <row r="538" spans="1:9">
      <c r="A538" s="391">
        <v>535</v>
      </c>
      <c r="B538" s="391" t="s">
        <v>2651</v>
      </c>
      <c r="C538" s="391" t="s">
        <v>1123</v>
      </c>
      <c r="D538" s="391" t="s">
        <v>213</v>
      </c>
      <c r="E538" s="391" t="s">
        <v>2652</v>
      </c>
      <c r="F538" s="391">
        <f>-2675-1188</f>
        <v>-3863</v>
      </c>
      <c r="G538" s="391">
        <f t="shared" si="8"/>
        <v>49</v>
      </c>
      <c r="H538" s="391"/>
      <c r="I538" s="391">
        <v>49</v>
      </c>
    </row>
    <row r="539" spans="1:9">
      <c r="A539" s="391">
        <v>536</v>
      </c>
      <c r="B539" s="391" t="s">
        <v>2653</v>
      </c>
      <c r="C539" s="391" t="s">
        <v>1123</v>
      </c>
      <c r="D539" s="391" t="s">
        <v>213</v>
      </c>
      <c r="E539" s="391" t="s">
        <v>2654</v>
      </c>
      <c r="F539" s="391"/>
      <c r="G539" s="391">
        <f t="shared" si="8"/>
        <v>49</v>
      </c>
      <c r="H539" s="391"/>
      <c r="I539" s="391">
        <v>49</v>
      </c>
    </row>
    <row r="540" spans="1:9">
      <c r="A540" s="391">
        <v>537</v>
      </c>
      <c r="B540" s="391" t="s">
        <v>1969</v>
      </c>
      <c r="C540" s="391" t="s">
        <v>1123</v>
      </c>
      <c r="D540" s="391" t="s">
        <v>1327</v>
      </c>
      <c r="E540" s="391" t="s">
        <v>2655</v>
      </c>
      <c r="F540" s="391" t="s">
        <v>2656</v>
      </c>
      <c r="G540" s="391">
        <f t="shared" si="8"/>
        <v>49</v>
      </c>
      <c r="H540" s="391"/>
      <c r="I540" s="391">
        <v>49</v>
      </c>
    </row>
    <row r="541" spans="1:9">
      <c r="A541" s="391">
        <v>538</v>
      </c>
      <c r="B541" s="391" t="s">
        <v>49</v>
      </c>
      <c r="C541" s="391" t="s">
        <v>1123</v>
      </c>
      <c r="D541" s="391" t="s">
        <v>1327</v>
      </c>
      <c r="E541" s="391" t="s">
        <v>2657</v>
      </c>
      <c r="F541" s="391" t="s">
        <v>2658</v>
      </c>
      <c r="G541" s="391">
        <f t="shared" si="8"/>
        <v>49</v>
      </c>
      <c r="H541" s="391">
        <v>0</v>
      </c>
      <c r="I541" s="391">
        <v>49</v>
      </c>
    </row>
    <row r="542" spans="1:9">
      <c r="A542" s="391">
        <v>539</v>
      </c>
      <c r="B542" s="391" t="s">
        <v>2659</v>
      </c>
      <c r="C542" s="391" t="s">
        <v>1123</v>
      </c>
      <c r="D542" s="391" t="s">
        <v>1327</v>
      </c>
      <c r="E542" s="391" t="s">
        <v>2660</v>
      </c>
      <c r="F542" s="391">
        <f>-588-6969</f>
        <v>-7557</v>
      </c>
      <c r="G542" s="391">
        <f t="shared" si="8"/>
        <v>49</v>
      </c>
      <c r="H542" s="391"/>
      <c r="I542" s="391">
        <v>49</v>
      </c>
    </row>
    <row r="543" spans="1:9">
      <c r="A543" s="391">
        <v>540</v>
      </c>
      <c r="B543" s="391" t="s">
        <v>2661</v>
      </c>
      <c r="C543" s="391" t="s">
        <v>1123</v>
      </c>
      <c r="D543" s="391" t="s">
        <v>1327</v>
      </c>
      <c r="E543" s="391" t="s">
        <v>2662</v>
      </c>
      <c r="F543" s="391" t="s">
        <v>2663</v>
      </c>
      <c r="G543" s="391">
        <f t="shared" si="8"/>
        <v>49</v>
      </c>
      <c r="H543" s="391">
        <v>5</v>
      </c>
      <c r="I543" s="391">
        <v>44</v>
      </c>
    </row>
    <row r="544" spans="1:9">
      <c r="A544" s="391">
        <v>541</v>
      </c>
      <c r="B544" s="391" t="s">
        <v>2664</v>
      </c>
      <c r="C544" s="391" t="s">
        <v>1123</v>
      </c>
      <c r="D544" s="391" t="s">
        <v>1327</v>
      </c>
      <c r="E544" s="391" t="s">
        <v>2665</v>
      </c>
      <c r="F544" s="391" t="s">
        <v>2666</v>
      </c>
      <c r="G544" s="391">
        <f t="shared" si="8"/>
        <v>49</v>
      </c>
      <c r="H544" s="391"/>
      <c r="I544" s="391">
        <v>49</v>
      </c>
    </row>
    <row r="545" spans="1:9">
      <c r="A545" s="391">
        <v>542</v>
      </c>
      <c r="B545" s="391" t="s">
        <v>2667</v>
      </c>
      <c r="C545" s="391" t="s">
        <v>1123</v>
      </c>
      <c r="D545" s="391" t="s">
        <v>239</v>
      </c>
      <c r="E545" s="391" t="s">
        <v>2668</v>
      </c>
      <c r="F545" s="391" t="s">
        <v>2669</v>
      </c>
      <c r="G545" s="391">
        <f t="shared" si="8"/>
        <v>50</v>
      </c>
      <c r="H545" s="391">
        <v>2</v>
      </c>
      <c r="I545" s="391">
        <v>48</v>
      </c>
    </row>
    <row r="546" spans="1:9">
      <c r="A546" s="391">
        <v>543</v>
      </c>
      <c r="B546" s="391" t="s">
        <v>2670</v>
      </c>
      <c r="C546" s="391" t="s">
        <v>1123</v>
      </c>
      <c r="D546" s="391" t="s">
        <v>239</v>
      </c>
      <c r="E546" s="391" t="s">
        <v>2671</v>
      </c>
      <c r="F546" s="391" t="s">
        <v>2672</v>
      </c>
      <c r="G546" s="391">
        <f t="shared" si="8"/>
        <v>50</v>
      </c>
      <c r="H546" s="391">
        <v>0</v>
      </c>
      <c r="I546" s="391">
        <v>50</v>
      </c>
    </row>
    <row r="547" spans="1:9">
      <c r="A547" s="391">
        <v>544</v>
      </c>
      <c r="B547" s="391" t="s">
        <v>2673</v>
      </c>
      <c r="C547" s="391" t="s">
        <v>1123</v>
      </c>
      <c r="D547" s="391" t="s">
        <v>239</v>
      </c>
      <c r="E547" s="391" t="s">
        <v>2674</v>
      </c>
      <c r="F547" s="391" t="s">
        <v>2675</v>
      </c>
      <c r="G547" s="391">
        <f t="shared" si="8"/>
        <v>50</v>
      </c>
      <c r="H547" s="391">
        <v>0</v>
      </c>
      <c r="I547" s="391">
        <v>50</v>
      </c>
    </row>
    <row r="548" spans="1:9">
      <c r="A548" s="391">
        <v>545</v>
      </c>
      <c r="B548" s="391" t="s">
        <v>2676</v>
      </c>
      <c r="C548" s="391" t="s">
        <v>1123</v>
      </c>
      <c r="D548" s="391" t="s">
        <v>239</v>
      </c>
      <c r="E548" s="391" t="s">
        <v>2677</v>
      </c>
      <c r="F548" s="391" t="s">
        <v>2678</v>
      </c>
      <c r="G548" s="391">
        <f t="shared" si="8"/>
        <v>50</v>
      </c>
      <c r="H548" s="391">
        <v>12</v>
      </c>
      <c r="I548" s="391">
        <v>38</v>
      </c>
    </row>
    <row r="549" spans="1:9">
      <c r="A549" s="391">
        <v>546</v>
      </c>
      <c r="B549" s="391" t="s">
        <v>2679</v>
      </c>
      <c r="C549" s="391" t="s">
        <v>1123</v>
      </c>
      <c r="D549" s="391" t="s">
        <v>239</v>
      </c>
      <c r="E549" s="391" t="s">
        <v>2680</v>
      </c>
      <c r="F549" s="391" t="s">
        <v>2681</v>
      </c>
      <c r="G549" s="391">
        <f t="shared" si="8"/>
        <v>50</v>
      </c>
      <c r="H549" s="391">
        <v>0</v>
      </c>
      <c r="I549" s="391">
        <v>50</v>
      </c>
    </row>
    <row r="550" spans="1:9">
      <c r="A550" s="391">
        <v>547</v>
      </c>
      <c r="B550" s="391" t="s">
        <v>2682</v>
      </c>
      <c r="C550" s="391" t="s">
        <v>1123</v>
      </c>
      <c r="D550" s="391" t="s">
        <v>239</v>
      </c>
      <c r="E550" s="391" t="s">
        <v>2683</v>
      </c>
      <c r="F550" s="391" t="s">
        <v>2684</v>
      </c>
      <c r="G550" s="391">
        <f t="shared" si="8"/>
        <v>50</v>
      </c>
      <c r="H550" s="391">
        <v>5</v>
      </c>
      <c r="I550" s="391">
        <v>45</v>
      </c>
    </row>
    <row r="551" spans="1:9">
      <c r="A551" s="391">
        <v>548</v>
      </c>
      <c r="B551" s="391" t="s">
        <v>2685</v>
      </c>
      <c r="C551" s="391" t="s">
        <v>1123</v>
      </c>
      <c r="D551" s="391" t="s">
        <v>239</v>
      </c>
      <c r="E551" s="391" t="s">
        <v>2686</v>
      </c>
      <c r="F551" s="391" t="s">
        <v>2687</v>
      </c>
      <c r="G551" s="391">
        <f t="shared" si="8"/>
        <v>50</v>
      </c>
      <c r="H551" s="391">
        <v>5</v>
      </c>
      <c r="I551" s="391">
        <v>45</v>
      </c>
    </row>
    <row r="552" spans="1:9">
      <c r="A552" s="391">
        <v>549</v>
      </c>
      <c r="B552" s="391" t="s">
        <v>2688</v>
      </c>
      <c r="C552" s="391" t="s">
        <v>1123</v>
      </c>
      <c r="D552" s="391" t="s">
        <v>239</v>
      </c>
      <c r="E552" s="391" t="s">
        <v>2689</v>
      </c>
      <c r="F552" s="391" t="s">
        <v>2690</v>
      </c>
      <c r="G552" s="391">
        <f t="shared" si="8"/>
        <v>50</v>
      </c>
      <c r="H552" s="391"/>
      <c r="I552" s="391">
        <v>50</v>
      </c>
    </row>
    <row r="553" spans="1:9">
      <c r="A553" s="391">
        <v>550</v>
      </c>
      <c r="B553" s="391" t="s">
        <v>2691</v>
      </c>
      <c r="C553" s="391" t="s">
        <v>1123</v>
      </c>
      <c r="D553" s="391" t="s">
        <v>239</v>
      </c>
      <c r="E553" s="391" t="s">
        <v>2692</v>
      </c>
      <c r="F553" s="391" t="s">
        <v>2693</v>
      </c>
      <c r="G553" s="391">
        <f t="shared" si="8"/>
        <v>50</v>
      </c>
      <c r="H553" s="391">
        <v>27</v>
      </c>
      <c r="I553" s="391">
        <v>23</v>
      </c>
    </row>
    <row r="554" spans="1:9">
      <c r="A554" s="391">
        <v>551</v>
      </c>
      <c r="B554" s="391" t="s">
        <v>2694</v>
      </c>
      <c r="C554" s="391" t="s">
        <v>1123</v>
      </c>
      <c r="D554" s="391" t="s">
        <v>239</v>
      </c>
      <c r="E554" s="391" t="s">
        <v>2695</v>
      </c>
      <c r="F554" s="391" t="s">
        <v>2696</v>
      </c>
      <c r="G554" s="391">
        <f t="shared" si="8"/>
        <v>50</v>
      </c>
      <c r="H554" s="391">
        <v>14</v>
      </c>
      <c r="I554" s="391">
        <v>36</v>
      </c>
    </row>
    <row r="555" spans="1:9">
      <c r="A555" s="391">
        <v>552</v>
      </c>
      <c r="B555" s="391" t="s">
        <v>2697</v>
      </c>
      <c r="C555" s="391" t="s">
        <v>1123</v>
      </c>
      <c r="D555" s="391" t="s">
        <v>239</v>
      </c>
      <c r="E555" s="391" t="s">
        <v>2698</v>
      </c>
      <c r="F555" s="391" t="s">
        <v>2699</v>
      </c>
      <c r="G555" s="391">
        <f t="shared" si="8"/>
        <v>50</v>
      </c>
      <c r="H555" s="391">
        <v>16</v>
      </c>
      <c r="I555" s="391">
        <v>34</v>
      </c>
    </row>
    <row r="556" spans="1:9">
      <c r="A556" s="391">
        <v>553</v>
      </c>
      <c r="B556" s="391" t="s">
        <v>2700</v>
      </c>
      <c r="C556" s="391" t="s">
        <v>1123</v>
      </c>
      <c r="D556" s="391" t="s">
        <v>239</v>
      </c>
      <c r="E556" s="391" t="s">
        <v>2701</v>
      </c>
      <c r="F556" s="391" t="s">
        <v>2702</v>
      </c>
      <c r="G556" s="391">
        <f t="shared" si="8"/>
        <v>50</v>
      </c>
      <c r="H556" s="391"/>
      <c r="I556" s="391">
        <v>50</v>
      </c>
    </row>
    <row r="557" spans="1:9" ht="24">
      <c r="A557" s="391">
        <v>554</v>
      </c>
      <c r="B557" s="391" t="s">
        <v>2703</v>
      </c>
      <c r="C557" s="391" t="s">
        <v>1123</v>
      </c>
      <c r="D557" s="391" t="s">
        <v>1440</v>
      </c>
      <c r="E557" s="391" t="s">
        <v>2704</v>
      </c>
      <c r="F557" s="391" t="s">
        <v>2705</v>
      </c>
      <c r="G557" s="391">
        <f t="shared" si="8"/>
        <v>50</v>
      </c>
      <c r="H557" s="391">
        <v>0</v>
      </c>
      <c r="I557" s="391">
        <v>50</v>
      </c>
    </row>
    <row r="558" spans="1:9">
      <c r="A558" s="391">
        <v>555</v>
      </c>
      <c r="B558" s="391" t="s">
        <v>1521</v>
      </c>
      <c r="C558" s="391" t="s">
        <v>1123</v>
      </c>
      <c r="D558" s="391" t="s">
        <v>213</v>
      </c>
      <c r="E558" s="391" t="s">
        <v>2706</v>
      </c>
      <c r="F558" s="391" t="s">
        <v>2707</v>
      </c>
      <c r="G558" s="391">
        <f t="shared" si="8"/>
        <v>50</v>
      </c>
      <c r="H558" s="391"/>
      <c r="I558" s="391">
        <v>50</v>
      </c>
    </row>
    <row r="559" spans="1:9">
      <c r="A559" s="391">
        <v>556</v>
      </c>
      <c r="B559" s="391" t="s">
        <v>2708</v>
      </c>
      <c r="C559" s="391" t="s">
        <v>1123</v>
      </c>
      <c r="D559" s="391" t="s">
        <v>213</v>
      </c>
      <c r="E559" s="391" t="s">
        <v>2709</v>
      </c>
      <c r="F559" s="391" t="s">
        <v>2710</v>
      </c>
      <c r="G559" s="391">
        <f t="shared" si="8"/>
        <v>50</v>
      </c>
      <c r="H559" s="391">
        <v>0</v>
      </c>
      <c r="I559" s="391">
        <v>50</v>
      </c>
    </row>
    <row r="560" spans="1:9">
      <c r="A560" s="391">
        <v>557</v>
      </c>
      <c r="B560" s="391" t="s">
        <v>2711</v>
      </c>
      <c r="C560" s="391" t="s">
        <v>1123</v>
      </c>
      <c r="D560" s="391" t="s">
        <v>213</v>
      </c>
      <c r="E560" s="391" t="s">
        <v>2712</v>
      </c>
      <c r="F560" s="391" t="s">
        <v>2713</v>
      </c>
      <c r="G560" s="391">
        <f t="shared" si="8"/>
        <v>50</v>
      </c>
      <c r="H560" s="391"/>
      <c r="I560" s="391">
        <v>50</v>
      </c>
    </row>
    <row r="561" spans="1:9">
      <c r="A561" s="391">
        <v>558</v>
      </c>
      <c r="B561" s="391" t="s">
        <v>2714</v>
      </c>
      <c r="C561" s="391" t="s">
        <v>1123</v>
      </c>
      <c r="D561" s="391" t="s">
        <v>213</v>
      </c>
      <c r="E561" s="391" t="s">
        <v>2715</v>
      </c>
      <c r="F561" s="391" t="s">
        <v>2716</v>
      </c>
      <c r="G561" s="391">
        <f t="shared" si="8"/>
        <v>50</v>
      </c>
      <c r="H561" s="391">
        <v>0</v>
      </c>
      <c r="I561" s="391">
        <v>50</v>
      </c>
    </row>
    <row r="562" spans="1:9">
      <c r="A562" s="391">
        <v>559</v>
      </c>
      <c r="B562" s="391" t="s">
        <v>2717</v>
      </c>
      <c r="C562" s="391" t="s">
        <v>1123</v>
      </c>
      <c r="D562" s="391" t="s">
        <v>213</v>
      </c>
      <c r="E562" s="391" t="s">
        <v>2718</v>
      </c>
      <c r="F562" s="391"/>
      <c r="G562" s="391">
        <f t="shared" si="8"/>
        <v>50</v>
      </c>
      <c r="H562" s="391"/>
      <c r="I562" s="391">
        <v>50</v>
      </c>
    </row>
    <row r="563" spans="1:9">
      <c r="A563" s="391">
        <v>560</v>
      </c>
      <c r="B563" s="391" t="s">
        <v>2719</v>
      </c>
      <c r="C563" s="391" t="s">
        <v>1123</v>
      </c>
      <c r="D563" s="391" t="s">
        <v>213</v>
      </c>
      <c r="E563" s="391" t="s">
        <v>2720</v>
      </c>
      <c r="F563" s="391" t="s">
        <v>2721</v>
      </c>
      <c r="G563" s="391">
        <f t="shared" si="8"/>
        <v>50</v>
      </c>
      <c r="H563" s="391">
        <v>30</v>
      </c>
      <c r="I563" s="391">
        <v>20</v>
      </c>
    </row>
    <row r="564" spans="1:9">
      <c r="A564" s="391">
        <v>561</v>
      </c>
      <c r="B564" s="391" t="s">
        <v>2722</v>
      </c>
      <c r="C564" s="391" t="s">
        <v>1123</v>
      </c>
      <c r="D564" s="391" t="s">
        <v>1327</v>
      </c>
      <c r="E564" s="391" t="s">
        <v>2723</v>
      </c>
      <c r="F564" s="391" t="s">
        <v>2724</v>
      </c>
      <c r="G564" s="391">
        <f t="shared" si="8"/>
        <v>50</v>
      </c>
      <c r="H564" s="391"/>
      <c r="I564" s="391">
        <v>50</v>
      </c>
    </row>
    <row r="565" spans="1:9">
      <c r="A565" s="391">
        <v>562</v>
      </c>
      <c r="B565" s="391" t="s">
        <v>2725</v>
      </c>
      <c r="C565" s="391" t="s">
        <v>1123</v>
      </c>
      <c r="D565" s="391" t="s">
        <v>1327</v>
      </c>
      <c r="E565" s="391" t="s">
        <v>2726</v>
      </c>
      <c r="F565" s="391">
        <f>-3477-4681</f>
        <v>-8158</v>
      </c>
      <c r="G565" s="391">
        <f t="shared" si="8"/>
        <v>50</v>
      </c>
      <c r="H565" s="391"/>
      <c r="I565" s="391">
        <v>50</v>
      </c>
    </row>
    <row r="566" spans="1:9">
      <c r="A566" s="391">
        <v>563</v>
      </c>
      <c r="B566" s="391" t="s">
        <v>2727</v>
      </c>
      <c r="C566" s="391" t="s">
        <v>1123</v>
      </c>
      <c r="D566" s="391" t="s">
        <v>1327</v>
      </c>
      <c r="E566" s="391" t="s">
        <v>2728</v>
      </c>
      <c r="F566" s="391">
        <f>-588-105</f>
        <v>-693</v>
      </c>
      <c r="G566" s="391">
        <f t="shared" si="8"/>
        <v>50</v>
      </c>
      <c r="H566" s="391">
        <v>0</v>
      </c>
      <c r="I566" s="391">
        <v>50</v>
      </c>
    </row>
    <row r="567" spans="1:9">
      <c r="A567" s="391">
        <v>564</v>
      </c>
      <c r="B567" s="391" t="s">
        <v>2729</v>
      </c>
      <c r="C567" s="391" t="s">
        <v>1123</v>
      </c>
      <c r="D567" s="391" t="s">
        <v>1327</v>
      </c>
      <c r="E567" s="391" t="s">
        <v>2730</v>
      </c>
      <c r="F567" s="391" t="s">
        <v>2731</v>
      </c>
      <c r="G567" s="391">
        <f t="shared" si="8"/>
        <v>50</v>
      </c>
      <c r="H567" s="391"/>
      <c r="I567" s="391">
        <v>50</v>
      </c>
    </row>
    <row r="568" spans="1:9">
      <c r="A568" s="391">
        <v>565</v>
      </c>
      <c r="B568" s="391" t="s">
        <v>2732</v>
      </c>
      <c r="C568" s="391" t="s">
        <v>1123</v>
      </c>
      <c r="D568" s="391" t="s">
        <v>239</v>
      </c>
      <c r="E568" s="391" t="s">
        <v>2733</v>
      </c>
      <c r="F568" s="391" t="s">
        <v>2734</v>
      </c>
      <c r="G568" s="391">
        <f t="shared" si="8"/>
        <v>51</v>
      </c>
      <c r="H568" s="391">
        <v>8</v>
      </c>
      <c r="I568" s="391">
        <v>43</v>
      </c>
    </row>
    <row r="569" spans="1:9">
      <c r="A569" s="391">
        <v>566</v>
      </c>
      <c r="B569" s="391" t="s">
        <v>2567</v>
      </c>
      <c r="C569" s="391" t="s">
        <v>1123</v>
      </c>
      <c r="D569" s="391" t="s">
        <v>239</v>
      </c>
      <c r="E569" s="391" t="s">
        <v>2735</v>
      </c>
      <c r="F569" s="391">
        <f>-798-5101</f>
        <v>-5899</v>
      </c>
      <c r="G569" s="391">
        <f t="shared" si="8"/>
        <v>51</v>
      </c>
      <c r="H569" s="391"/>
      <c r="I569" s="391">
        <v>51</v>
      </c>
    </row>
    <row r="570" spans="1:9">
      <c r="A570" s="391">
        <v>567</v>
      </c>
      <c r="B570" s="391" t="s">
        <v>2736</v>
      </c>
      <c r="C570" s="391" t="s">
        <v>1123</v>
      </c>
      <c r="D570" s="391" t="s">
        <v>239</v>
      </c>
      <c r="E570" s="391" t="s">
        <v>2737</v>
      </c>
      <c r="F570" s="391" t="s">
        <v>2738</v>
      </c>
      <c r="G570" s="391">
        <f t="shared" si="8"/>
        <v>51</v>
      </c>
      <c r="H570" s="391">
        <v>8</v>
      </c>
      <c r="I570" s="391">
        <v>43</v>
      </c>
    </row>
    <row r="571" spans="1:9">
      <c r="A571" s="391">
        <v>568</v>
      </c>
      <c r="B571" s="391" t="s">
        <v>2319</v>
      </c>
      <c r="C571" s="391" t="s">
        <v>1123</v>
      </c>
      <c r="D571" s="391" t="s">
        <v>213</v>
      </c>
      <c r="E571" s="391" t="s">
        <v>2739</v>
      </c>
      <c r="F571" s="391" t="s">
        <v>2740</v>
      </c>
      <c r="G571" s="391">
        <f t="shared" si="8"/>
        <v>51</v>
      </c>
      <c r="H571" s="391">
        <v>0</v>
      </c>
      <c r="I571" s="391">
        <v>51</v>
      </c>
    </row>
    <row r="572" spans="1:9">
      <c r="A572" s="391">
        <v>569</v>
      </c>
      <c r="B572" s="391" t="s">
        <v>2741</v>
      </c>
      <c r="C572" s="391" t="s">
        <v>1123</v>
      </c>
      <c r="D572" s="391" t="s">
        <v>213</v>
      </c>
      <c r="E572" s="391" t="s">
        <v>2742</v>
      </c>
      <c r="F572" s="391" t="s">
        <v>2740</v>
      </c>
      <c r="G572" s="391">
        <f t="shared" si="8"/>
        <v>51</v>
      </c>
      <c r="H572" s="391">
        <v>0</v>
      </c>
      <c r="I572" s="391">
        <v>51</v>
      </c>
    </row>
    <row r="573" spans="1:9">
      <c r="A573" s="391">
        <v>570</v>
      </c>
      <c r="B573" s="391" t="s">
        <v>1646</v>
      </c>
      <c r="C573" s="391" t="s">
        <v>1123</v>
      </c>
      <c r="D573" s="391" t="s">
        <v>213</v>
      </c>
      <c r="E573" s="391" t="s">
        <v>2743</v>
      </c>
      <c r="F573" s="391" t="s">
        <v>2744</v>
      </c>
      <c r="G573" s="391">
        <f t="shared" si="8"/>
        <v>51</v>
      </c>
      <c r="H573" s="391"/>
      <c r="I573" s="391">
        <v>51</v>
      </c>
    </row>
    <row r="574" spans="1:9">
      <c r="A574" s="391">
        <v>571</v>
      </c>
      <c r="B574" s="391" t="s">
        <v>2745</v>
      </c>
      <c r="C574" s="391" t="s">
        <v>1123</v>
      </c>
      <c r="D574" s="391" t="s">
        <v>213</v>
      </c>
      <c r="E574" s="391" t="s">
        <v>2746</v>
      </c>
      <c r="F574" s="391" t="s">
        <v>2747</v>
      </c>
      <c r="G574" s="391">
        <f t="shared" si="8"/>
        <v>51</v>
      </c>
      <c r="H574" s="391"/>
      <c r="I574" s="391">
        <v>51</v>
      </c>
    </row>
    <row r="575" spans="1:9">
      <c r="A575" s="391">
        <v>572</v>
      </c>
      <c r="B575" s="391" t="s">
        <v>2748</v>
      </c>
      <c r="C575" s="391" t="s">
        <v>1123</v>
      </c>
      <c r="D575" s="391" t="s">
        <v>213</v>
      </c>
      <c r="E575" s="391" t="s">
        <v>2749</v>
      </c>
      <c r="F575" s="391" t="s">
        <v>2750</v>
      </c>
      <c r="G575" s="391">
        <f t="shared" si="8"/>
        <v>51</v>
      </c>
      <c r="H575" s="391"/>
      <c r="I575" s="391">
        <v>51</v>
      </c>
    </row>
    <row r="576" spans="1:9">
      <c r="A576" s="391">
        <v>573</v>
      </c>
      <c r="B576" s="391" t="s">
        <v>2751</v>
      </c>
      <c r="C576" s="391" t="s">
        <v>1123</v>
      </c>
      <c r="D576" s="391" t="s">
        <v>1327</v>
      </c>
      <c r="E576" s="391" t="s">
        <v>2752</v>
      </c>
      <c r="F576" s="391" t="s">
        <v>2753</v>
      </c>
      <c r="G576" s="391">
        <f t="shared" si="8"/>
        <v>51</v>
      </c>
      <c r="H576" s="391"/>
      <c r="I576" s="391">
        <v>51</v>
      </c>
    </row>
    <row r="577" spans="1:9">
      <c r="A577" s="391">
        <v>574</v>
      </c>
      <c r="B577" s="391" t="s">
        <v>2754</v>
      </c>
      <c r="C577" s="391" t="s">
        <v>1123</v>
      </c>
      <c r="D577" s="391" t="s">
        <v>1327</v>
      </c>
      <c r="E577" s="391" t="s">
        <v>2755</v>
      </c>
      <c r="F577" s="391" t="s">
        <v>2756</v>
      </c>
      <c r="G577" s="391">
        <f t="shared" si="8"/>
        <v>51</v>
      </c>
      <c r="H577" s="391"/>
      <c r="I577" s="391">
        <v>51</v>
      </c>
    </row>
    <row r="578" spans="1:9">
      <c r="A578" s="391">
        <v>575</v>
      </c>
      <c r="B578" s="391" t="s">
        <v>2757</v>
      </c>
      <c r="C578" s="391" t="s">
        <v>1123</v>
      </c>
      <c r="D578" s="391" t="s">
        <v>239</v>
      </c>
      <c r="E578" s="391" t="s">
        <v>2758</v>
      </c>
      <c r="F578" s="391" t="s">
        <v>2759</v>
      </c>
      <c r="G578" s="391">
        <f t="shared" si="8"/>
        <v>52</v>
      </c>
      <c r="H578" s="391">
        <v>6</v>
      </c>
      <c r="I578" s="391">
        <v>46</v>
      </c>
    </row>
    <row r="579" spans="1:9">
      <c r="A579" s="391">
        <v>576</v>
      </c>
      <c r="B579" s="391" t="s">
        <v>2760</v>
      </c>
      <c r="C579" s="391" t="s">
        <v>1123</v>
      </c>
      <c r="D579" s="391" t="s">
        <v>239</v>
      </c>
      <c r="E579" s="391" t="s">
        <v>2761</v>
      </c>
      <c r="F579" s="391" t="s">
        <v>2762</v>
      </c>
      <c r="G579" s="391">
        <f t="shared" si="8"/>
        <v>52</v>
      </c>
      <c r="H579" s="391">
        <v>9</v>
      </c>
      <c r="I579" s="391">
        <v>43</v>
      </c>
    </row>
    <row r="580" spans="1:9">
      <c r="A580" s="391">
        <v>577</v>
      </c>
      <c r="B580" s="391" t="s">
        <v>2763</v>
      </c>
      <c r="C580" s="391" t="s">
        <v>1123</v>
      </c>
      <c r="D580" s="391" t="s">
        <v>239</v>
      </c>
      <c r="E580" s="391" t="s">
        <v>2764</v>
      </c>
      <c r="F580" s="391" t="s">
        <v>2765</v>
      </c>
      <c r="G580" s="391">
        <f t="shared" ref="G580:G643" si="9">SUM(H580:I580)</f>
        <v>52</v>
      </c>
      <c r="H580" s="391">
        <v>7</v>
      </c>
      <c r="I580" s="391">
        <v>45</v>
      </c>
    </row>
    <row r="581" spans="1:9">
      <c r="A581" s="391">
        <v>578</v>
      </c>
      <c r="B581" s="391" t="s">
        <v>2766</v>
      </c>
      <c r="C581" s="391" t="s">
        <v>1123</v>
      </c>
      <c r="D581" s="391" t="s">
        <v>213</v>
      </c>
      <c r="E581" s="391" t="s">
        <v>2767</v>
      </c>
      <c r="F581" s="391">
        <f>-989-8353</f>
        <v>-9342</v>
      </c>
      <c r="G581" s="391">
        <f t="shared" si="9"/>
        <v>52</v>
      </c>
      <c r="H581" s="391">
        <v>0</v>
      </c>
      <c r="I581" s="391">
        <v>52</v>
      </c>
    </row>
    <row r="582" spans="1:9">
      <c r="A582" s="391">
        <v>579</v>
      </c>
      <c r="B582" s="391" t="s">
        <v>2489</v>
      </c>
      <c r="C582" s="391" t="s">
        <v>1123</v>
      </c>
      <c r="D582" s="391" t="s">
        <v>213</v>
      </c>
      <c r="E582" s="391" t="s">
        <v>2768</v>
      </c>
      <c r="F582" s="391" t="s">
        <v>2769</v>
      </c>
      <c r="G582" s="391">
        <f t="shared" si="9"/>
        <v>52</v>
      </c>
      <c r="H582" s="391">
        <v>1</v>
      </c>
      <c r="I582" s="391">
        <v>51</v>
      </c>
    </row>
    <row r="583" spans="1:9">
      <c r="A583" s="391">
        <v>580</v>
      </c>
      <c r="B583" s="391" t="s">
        <v>2770</v>
      </c>
      <c r="C583" s="391" t="s">
        <v>1123</v>
      </c>
      <c r="D583" s="391" t="s">
        <v>213</v>
      </c>
      <c r="E583" s="391" t="s">
        <v>2771</v>
      </c>
      <c r="F583" s="391" t="s">
        <v>2772</v>
      </c>
      <c r="G583" s="391">
        <f t="shared" si="9"/>
        <v>52</v>
      </c>
      <c r="H583" s="391">
        <v>4</v>
      </c>
      <c r="I583" s="391">
        <v>48</v>
      </c>
    </row>
    <row r="584" spans="1:9">
      <c r="A584" s="391">
        <v>581</v>
      </c>
      <c r="B584" s="391" t="s">
        <v>2773</v>
      </c>
      <c r="C584" s="391" t="s">
        <v>1123</v>
      </c>
      <c r="D584" s="391" t="s">
        <v>213</v>
      </c>
      <c r="E584" s="391" t="s">
        <v>2774</v>
      </c>
      <c r="F584" s="391" t="s">
        <v>2775</v>
      </c>
      <c r="G584" s="391">
        <f t="shared" si="9"/>
        <v>52</v>
      </c>
      <c r="H584" s="391">
        <v>3</v>
      </c>
      <c r="I584" s="391">
        <v>49</v>
      </c>
    </row>
    <row r="585" spans="1:9">
      <c r="A585" s="391">
        <v>582</v>
      </c>
      <c r="B585" s="391" t="s">
        <v>2776</v>
      </c>
      <c r="C585" s="391" t="s">
        <v>1123</v>
      </c>
      <c r="D585" s="391" t="s">
        <v>213</v>
      </c>
      <c r="E585" s="391" t="s">
        <v>2777</v>
      </c>
      <c r="F585" s="391" t="s">
        <v>2778</v>
      </c>
      <c r="G585" s="391">
        <f t="shared" si="9"/>
        <v>52</v>
      </c>
      <c r="H585" s="391">
        <v>10</v>
      </c>
      <c r="I585" s="391">
        <v>42</v>
      </c>
    </row>
    <row r="586" spans="1:9">
      <c r="A586" s="391">
        <v>583</v>
      </c>
      <c r="B586" s="391" t="s">
        <v>2779</v>
      </c>
      <c r="C586" s="391" t="s">
        <v>1123</v>
      </c>
      <c r="D586" s="391" t="s">
        <v>1327</v>
      </c>
      <c r="E586" s="391" t="s">
        <v>2780</v>
      </c>
      <c r="F586" s="391" t="s">
        <v>2781</v>
      </c>
      <c r="G586" s="391">
        <f t="shared" si="9"/>
        <v>52</v>
      </c>
      <c r="H586" s="391">
        <v>0</v>
      </c>
      <c r="I586" s="391">
        <v>52</v>
      </c>
    </row>
    <row r="587" spans="1:9">
      <c r="A587" s="391">
        <v>584</v>
      </c>
      <c r="B587" s="391" t="s">
        <v>2782</v>
      </c>
      <c r="C587" s="391" t="s">
        <v>1123</v>
      </c>
      <c r="D587" s="391" t="s">
        <v>1327</v>
      </c>
      <c r="E587" s="391" t="s">
        <v>2783</v>
      </c>
      <c r="F587" s="391">
        <f>-588-2044</f>
        <v>-2632</v>
      </c>
      <c r="G587" s="391">
        <f t="shared" si="9"/>
        <v>52</v>
      </c>
      <c r="H587" s="391"/>
      <c r="I587" s="391">
        <v>52</v>
      </c>
    </row>
    <row r="588" spans="1:9">
      <c r="A588" s="391">
        <v>585</v>
      </c>
      <c r="B588" s="391" t="s">
        <v>1608</v>
      </c>
      <c r="C588" s="391" t="s">
        <v>1123</v>
      </c>
      <c r="D588" s="391" t="s">
        <v>1327</v>
      </c>
      <c r="E588" s="391" t="s">
        <v>2784</v>
      </c>
      <c r="F588" s="391" t="s">
        <v>2785</v>
      </c>
      <c r="G588" s="391">
        <f t="shared" si="9"/>
        <v>52</v>
      </c>
      <c r="H588" s="391"/>
      <c r="I588" s="391">
        <v>52</v>
      </c>
    </row>
    <row r="589" spans="1:9">
      <c r="A589" s="391">
        <v>586</v>
      </c>
      <c r="B589" s="391" t="s">
        <v>2786</v>
      </c>
      <c r="C589" s="391" t="s">
        <v>1123</v>
      </c>
      <c r="D589" s="391" t="s">
        <v>239</v>
      </c>
      <c r="E589" s="391" t="s">
        <v>2787</v>
      </c>
      <c r="F589" s="391" t="s">
        <v>2788</v>
      </c>
      <c r="G589" s="391">
        <f t="shared" si="9"/>
        <v>53</v>
      </c>
      <c r="H589" s="391">
        <v>1</v>
      </c>
      <c r="I589" s="391">
        <v>52</v>
      </c>
    </row>
    <row r="590" spans="1:9">
      <c r="A590" s="391">
        <v>587</v>
      </c>
      <c r="B590" s="391" t="s">
        <v>2789</v>
      </c>
      <c r="C590" s="391" t="s">
        <v>1123</v>
      </c>
      <c r="D590" s="391" t="s">
        <v>213</v>
      </c>
      <c r="E590" s="391" t="s">
        <v>2790</v>
      </c>
      <c r="F590" s="391" t="s">
        <v>2791</v>
      </c>
      <c r="G590" s="391">
        <f t="shared" si="9"/>
        <v>53</v>
      </c>
      <c r="H590" s="391"/>
      <c r="I590" s="391">
        <v>53</v>
      </c>
    </row>
    <row r="591" spans="1:9">
      <c r="A591" s="391">
        <v>588</v>
      </c>
      <c r="B591" s="391" t="s">
        <v>2792</v>
      </c>
      <c r="C591" s="391" t="s">
        <v>1123</v>
      </c>
      <c r="D591" s="391" t="s">
        <v>213</v>
      </c>
      <c r="E591" s="391" t="s">
        <v>2793</v>
      </c>
      <c r="F591" s="391" t="s">
        <v>2794</v>
      </c>
      <c r="G591" s="391">
        <f t="shared" si="9"/>
        <v>53</v>
      </c>
      <c r="H591" s="391"/>
      <c r="I591" s="391">
        <v>53</v>
      </c>
    </row>
    <row r="592" spans="1:9">
      <c r="A592" s="391">
        <v>589</v>
      </c>
      <c r="B592" s="391" t="s">
        <v>2795</v>
      </c>
      <c r="C592" s="391" t="s">
        <v>1123</v>
      </c>
      <c r="D592" s="391" t="s">
        <v>1327</v>
      </c>
      <c r="E592" s="391" t="s">
        <v>2796</v>
      </c>
      <c r="F592" s="391" t="s">
        <v>2797</v>
      </c>
      <c r="G592" s="391">
        <f t="shared" si="9"/>
        <v>53</v>
      </c>
      <c r="H592" s="391"/>
      <c r="I592" s="391">
        <v>53</v>
      </c>
    </row>
    <row r="593" spans="1:9">
      <c r="A593" s="391">
        <v>590</v>
      </c>
      <c r="B593" s="391" t="s">
        <v>2798</v>
      </c>
      <c r="C593" s="391" t="s">
        <v>1123</v>
      </c>
      <c r="D593" s="391" t="s">
        <v>1327</v>
      </c>
      <c r="E593" s="391" t="s">
        <v>2799</v>
      </c>
      <c r="F593" s="391" t="s">
        <v>2800</v>
      </c>
      <c r="G593" s="391">
        <f t="shared" si="9"/>
        <v>53</v>
      </c>
      <c r="H593" s="391">
        <v>0</v>
      </c>
      <c r="I593" s="391">
        <v>53</v>
      </c>
    </row>
    <row r="594" spans="1:9">
      <c r="A594" s="391">
        <v>591</v>
      </c>
      <c r="B594" s="391" t="s">
        <v>2801</v>
      </c>
      <c r="C594" s="391" t="s">
        <v>1123</v>
      </c>
      <c r="D594" s="391" t="s">
        <v>1327</v>
      </c>
      <c r="E594" s="391" t="s">
        <v>2802</v>
      </c>
      <c r="F594" s="391" t="s">
        <v>2803</v>
      </c>
      <c r="G594" s="391">
        <f t="shared" si="9"/>
        <v>53</v>
      </c>
      <c r="H594" s="391"/>
      <c r="I594" s="391">
        <v>53</v>
      </c>
    </row>
    <row r="595" spans="1:9">
      <c r="A595" s="391">
        <v>592</v>
      </c>
      <c r="B595" s="391" t="s">
        <v>2804</v>
      </c>
      <c r="C595" s="391" t="s">
        <v>1123</v>
      </c>
      <c r="D595" s="391" t="s">
        <v>1327</v>
      </c>
      <c r="E595" s="391" t="s">
        <v>2805</v>
      </c>
      <c r="F595" s="391" t="s">
        <v>2806</v>
      </c>
      <c r="G595" s="391">
        <f t="shared" si="9"/>
        <v>53</v>
      </c>
      <c r="H595" s="391"/>
      <c r="I595" s="391">
        <v>53</v>
      </c>
    </row>
    <row r="596" spans="1:9">
      <c r="A596" s="391">
        <v>593</v>
      </c>
      <c r="B596" s="391" t="s">
        <v>2807</v>
      </c>
      <c r="C596" s="391" t="s">
        <v>1123</v>
      </c>
      <c r="D596" s="391" t="s">
        <v>239</v>
      </c>
      <c r="E596" s="391" t="s">
        <v>2808</v>
      </c>
      <c r="F596" s="391"/>
      <c r="G596" s="391">
        <f t="shared" si="9"/>
        <v>54</v>
      </c>
      <c r="H596" s="391"/>
      <c r="I596" s="391">
        <v>54</v>
      </c>
    </row>
    <row r="597" spans="1:9">
      <c r="A597" s="391">
        <v>594</v>
      </c>
      <c r="B597" s="391" t="s">
        <v>2809</v>
      </c>
      <c r="C597" s="391" t="s">
        <v>1123</v>
      </c>
      <c r="D597" s="391" t="s">
        <v>239</v>
      </c>
      <c r="E597" s="391" t="s">
        <v>2810</v>
      </c>
      <c r="F597" s="391" t="s">
        <v>2811</v>
      </c>
      <c r="G597" s="391">
        <f t="shared" si="9"/>
        <v>54</v>
      </c>
      <c r="H597" s="391">
        <v>0</v>
      </c>
      <c r="I597" s="391">
        <v>54</v>
      </c>
    </row>
    <row r="598" spans="1:9">
      <c r="A598" s="391">
        <v>595</v>
      </c>
      <c r="B598" s="391" t="s">
        <v>2812</v>
      </c>
      <c r="C598" s="391" t="s">
        <v>1123</v>
      </c>
      <c r="D598" s="391" t="s">
        <v>239</v>
      </c>
      <c r="E598" s="391" t="s">
        <v>2813</v>
      </c>
      <c r="F598" s="391" t="s">
        <v>2814</v>
      </c>
      <c r="G598" s="391">
        <f t="shared" si="9"/>
        <v>54</v>
      </c>
      <c r="H598" s="391">
        <v>18</v>
      </c>
      <c r="I598" s="391">
        <v>36</v>
      </c>
    </row>
    <row r="599" spans="1:9" ht="24">
      <c r="A599" s="391">
        <v>596</v>
      </c>
      <c r="B599" s="391" t="s">
        <v>2815</v>
      </c>
      <c r="C599" s="391" t="s">
        <v>1123</v>
      </c>
      <c r="D599" s="391" t="s">
        <v>239</v>
      </c>
      <c r="E599" s="391" t="s">
        <v>2816</v>
      </c>
      <c r="F599" s="391" t="s">
        <v>2817</v>
      </c>
      <c r="G599" s="391">
        <f t="shared" si="9"/>
        <v>54</v>
      </c>
      <c r="H599" s="391">
        <v>0</v>
      </c>
      <c r="I599" s="391">
        <v>54</v>
      </c>
    </row>
    <row r="600" spans="1:9">
      <c r="A600" s="391">
        <v>597</v>
      </c>
      <c r="B600" s="391" t="s">
        <v>2818</v>
      </c>
      <c r="C600" s="391" t="s">
        <v>1123</v>
      </c>
      <c r="D600" s="391" t="s">
        <v>213</v>
      </c>
      <c r="E600" s="391" t="s">
        <v>2819</v>
      </c>
      <c r="F600" s="391" t="s">
        <v>2820</v>
      </c>
      <c r="G600" s="391">
        <f t="shared" si="9"/>
        <v>54</v>
      </c>
      <c r="H600" s="391"/>
      <c r="I600" s="391">
        <v>54</v>
      </c>
    </row>
    <row r="601" spans="1:9">
      <c r="A601" s="391">
        <v>598</v>
      </c>
      <c r="B601" s="391" t="s">
        <v>2821</v>
      </c>
      <c r="C601" s="391" t="s">
        <v>1123</v>
      </c>
      <c r="D601" s="391" t="s">
        <v>213</v>
      </c>
      <c r="E601" s="391" t="s">
        <v>2822</v>
      </c>
      <c r="F601" s="391" t="s">
        <v>2823</v>
      </c>
      <c r="G601" s="391">
        <f t="shared" si="9"/>
        <v>54</v>
      </c>
      <c r="H601" s="391"/>
      <c r="I601" s="391">
        <v>54</v>
      </c>
    </row>
    <row r="602" spans="1:9">
      <c r="A602" s="391">
        <v>599</v>
      </c>
      <c r="B602" s="391" t="s">
        <v>2824</v>
      </c>
      <c r="C602" s="391" t="s">
        <v>1123</v>
      </c>
      <c r="D602" s="391" t="s">
        <v>213</v>
      </c>
      <c r="E602" s="391" t="s">
        <v>2825</v>
      </c>
      <c r="F602" s="391" t="s">
        <v>2826</v>
      </c>
      <c r="G602" s="391">
        <f t="shared" si="9"/>
        <v>54</v>
      </c>
      <c r="H602" s="391"/>
      <c r="I602" s="391">
        <v>54</v>
      </c>
    </row>
    <row r="603" spans="1:9">
      <c r="A603" s="391">
        <v>600</v>
      </c>
      <c r="B603" s="391" t="s">
        <v>2827</v>
      </c>
      <c r="C603" s="391" t="s">
        <v>1123</v>
      </c>
      <c r="D603" s="391" t="s">
        <v>1327</v>
      </c>
      <c r="E603" s="391" t="s">
        <v>2828</v>
      </c>
      <c r="F603" s="391" t="s">
        <v>2829</v>
      </c>
      <c r="G603" s="391">
        <f t="shared" si="9"/>
        <v>54</v>
      </c>
      <c r="H603" s="391"/>
      <c r="I603" s="391">
        <v>54</v>
      </c>
    </row>
    <row r="604" spans="1:9">
      <c r="A604" s="391">
        <v>601</v>
      </c>
      <c r="B604" s="391" t="s">
        <v>2830</v>
      </c>
      <c r="C604" s="391" t="s">
        <v>1123</v>
      </c>
      <c r="D604" s="391" t="s">
        <v>1327</v>
      </c>
      <c r="E604" s="391" t="s">
        <v>2831</v>
      </c>
      <c r="F604" s="391">
        <f>-792-8700</f>
        <v>-9492</v>
      </c>
      <c r="G604" s="391">
        <f t="shared" si="9"/>
        <v>54</v>
      </c>
      <c r="H604" s="391"/>
      <c r="I604" s="391">
        <v>54</v>
      </c>
    </row>
    <row r="605" spans="1:9">
      <c r="A605" s="391">
        <v>602</v>
      </c>
      <c r="B605" s="391" t="s">
        <v>2832</v>
      </c>
      <c r="C605" s="391" t="s">
        <v>1123</v>
      </c>
      <c r="D605" s="391" t="s">
        <v>1327</v>
      </c>
      <c r="E605" s="391" t="s">
        <v>2833</v>
      </c>
      <c r="F605" s="391" t="s">
        <v>2834</v>
      </c>
      <c r="G605" s="391">
        <f t="shared" si="9"/>
        <v>54</v>
      </c>
      <c r="H605" s="391">
        <v>0</v>
      </c>
      <c r="I605" s="391">
        <v>54</v>
      </c>
    </row>
    <row r="606" spans="1:9">
      <c r="A606" s="391">
        <v>603</v>
      </c>
      <c r="B606" s="391" t="s">
        <v>2835</v>
      </c>
      <c r="C606" s="391" t="s">
        <v>1123</v>
      </c>
      <c r="D606" s="391" t="s">
        <v>1327</v>
      </c>
      <c r="E606" s="391" t="s">
        <v>2836</v>
      </c>
      <c r="F606" s="391" t="s">
        <v>2837</v>
      </c>
      <c r="G606" s="391">
        <f t="shared" si="9"/>
        <v>54</v>
      </c>
      <c r="H606" s="391">
        <v>0</v>
      </c>
      <c r="I606" s="391">
        <v>54</v>
      </c>
    </row>
    <row r="607" spans="1:9">
      <c r="A607" s="391">
        <v>604</v>
      </c>
      <c r="B607" s="391" t="s">
        <v>2838</v>
      </c>
      <c r="C607" s="391" t="s">
        <v>1123</v>
      </c>
      <c r="D607" s="391" t="s">
        <v>1327</v>
      </c>
      <c r="E607" s="391" t="s">
        <v>2839</v>
      </c>
      <c r="F607" s="391" t="s">
        <v>2840</v>
      </c>
      <c r="G607" s="391">
        <f t="shared" si="9"/>
        <v>54</v>
      </c>
      <c r="H607" s="391">
        <v>13</v>
      </c>
      <c r="I607" s="391">
        <v>41</v>
      </c>
    </row>
    <row r="608" spans="1:9">
      <c r="A608" s="391">
        <v>605</v>
      </c>
      <c r="B608" s="391" t="s">
        <v>2841</v>
      </c>
      <c r="C608" s="391" t="s">
        <v>1123</v>
      </c>
      <c r="D608" s="391" t="s">
        <v>1327</v>
      </c>
      <c r="E608" s="391" t="s">
        <v>2842</v>
      </c>
      <c r="F608" s="391" t="s">
        <v>2843</v>
      </c>
      <c r="G608" s="391">
        <f t="shared" si="9"/>
        <v>54</v>
      </c>
      <c r="H608" s="391"/>
      <c r="I608" s="391">
        <v>54</v>
      </c>
    </row>
    <row r="609" spans="1:9">
      <c r="A609" s="391">
        <v>606</v>
      </c>
      <c r="B609" s="391" t="s">
        <v>2844</v>
      </c>
      <c r="C609" s="391" t="s">
        <v>1123</v>
      </c>
      <c r="D609" s="391" t="s">
        <v>239</v>
      </c>
      <c r="E609" s="391" t="s">
        <v>2845</v>
      </c>
      <c r="F609" s="391" t="s">
        <v>2846</v>
      </c>
      <c r="G609" s="391">
        <f t="shared" si="9"/>
        <v>55</v>
      </c>
      <c r="H609" s="391">
        <v>0</v>
      </c>
      <c r="I609" s="391">
        <v>55</v>
      </c>
    </row>
    <row r="610" spans="1:9">
      <c r="A610" s="391">
        <v>607</v>
      </c>
      <c r="B610" s="391" t="s">
        <v>2847</v>
      </c>
      <c r="C610" s="391" t="s">
        <v>1123</v>
      </c>
      <c r="D610" s="391" t="s">
        <v>239</v>
      </c>
      <c r="E610" s="391" t="s">
        <v>2848</v>
      </c>
      <c r="F610" s="391" t="s">
        <v>2849</v>
      </c>
      <c r="G610" s="391">
        <f t="shared" si="9"/>
        <v>55</v>
      </c>
      <c r="H610" s="391"/>
      <c r="I610" s="391">
        <v>55</v>
      </c>
    </row>
    <row r="611" spans="1:9">
      <c r="A611" s="391">
        <v>608</v>
      </c>
      <c r="B611" s="391" t="s">
        <v>2748</v>
      </c>
      <c r="C611" s="391" t="s">
        <v>1123</v>
      </c>
      <c r="D611" s="391" t="s">
        <v>213</v>
      </c>
      <c r="E611" s="391" t="s">
        <v>2850</v>
      </c>
      <c r="F611" s="391" t="s">
        <v>2851</v>
      </c>
      <c r="G611" s="391">
        <f t="shared" si="9"/>
        <v>55</v>
      </c>
      <c r="H611" s="391">
        <v>0</v>
      </c>
      <c r="I611" s="391">
        <v>55</v>
      </c>
    </row>
    <row r="612" spans="1:9">
      <c r="A612" s="391">
        <v>609</v>
      </c>
      <c r="B612" s="391" t="s">
        <v>1983</v>
      </c>
      <c r="C612" s="391" t="s">
        <v>1123</v>
      </c>
      <c r="D612" s="391" t="s">
        <v>213</v>
      </c>
      <c r="E612" s="391" t="s">
        <v>2852</v>
      </c>
      <c r="F612" s="391" t="s">
        <v>2853</v>
      </c>
      <c r="G612" s="391">
        <f t="shared" si="9"/>
        <v>55</v>
      </c>
      <c r="H612" s="391"/>
      <c r="I612" s="391">
        <v>55</v>
      </c>
    </row>
    <row r="613" spans="1:9">
      <c r="A613" s="391">
        <v>610</v>
      </c>
      <c r="B613" s="391" t="s">
        <v>2854</v>
      </c>
      <c r="C613" s="391" t="s">
        <v>1123</v>
      </c>
      <c r="D613" s="391" t="s">
        <v>213</v>
      </c>
      <c r="E613" s="391" t="s">
        <v>2855</v>
      </c>
      <c r="F613" s="391" t="s">
        <v>2856</v>
      </c>
      <c r="G613" s="391">
        <f t="shared" si="9"/>
        <v>55</v>
      </c>
      <c r="H613" s="391"/>
      <c r="I613" s="391">
        <v>55</v>
      </c>
    </row>
    <row r="614" spans="1:9">
      <c r="A614" s="391">
        <v>611</v>
      </c>
      <c r="B614" s="391" t="s">
        <v>2857</v>
      </c>
      <c r="C614" s="391" t="s">
        <v>1123</v>
      </c>
      <c r="D614" s="391" t="s">
        <v>213</v>
      </c>
      <c r="E614" s="391" t="s">
        <v>2858</v>
      </c>
      <c r="F614" s="391" t="s">
        <v>2859</v>
      </c>
      <c r="G614" s="391">
        <f t="shared" si="9"/>
        <v>55</v>
      </c>
      <c r="H614" s="391">
        <v>10</v>
      </c>
      <c r="I614" s="391">
        <v>45</v>
      </c>
    </row>
    <row r="615" spans="1:9">
      <c r="A615" s="391">
        <v>612</v>
      </c>
      <c r="B615" s="391" t="s">
        <v>2860</v>
      </c>
      <c r="C615" s="391" t="s">
        <v>1123</v>
      </c>
      <c r="D615" s="391" t="s">
        <v>1327</v>
      </c>
      <c r="E615" s="391" t="s">
        <v>2861</v>
      </c>
      <c r="F615" s="391" t="s">
        <v>2862</v>
      </c>
      <c r="G615" s="391">
        <f t="shared" si="9"/>
        <v>55</v>
      </c>
      <c r="H615" s="391"/>
      <c r="I615" s="391">
        <v>55</v>
      </c>
    </row>
    <row r="616" spans="1:9">
      <c r="A616" s="391">
        <v>613</v>
      </c>
      <c r="B616" s="391" t="s">
        <v>2863</v>
      </c>
      <c r="C616" s="391" t="s">
        <v>1123</v>
      </c>
      <c r="D616" s="391" t="s">
        <v>1327</v>
      </c>
      <c r="E616" s="391" t="s">
        <v>2864</v>
      </c>
      <c r="F616" s="391" t="s">
        <v>2865</v>
      </c>
      <c r="G616" s="391">
        <f t="shared" si="9"/>
        <v>55</v>
      </c>
      <c r="H616" s="391"/>
      <c r="I616" s="391">
        <v>55</v>
      </c>
    </row>
    <row r="617" spans="1:9">
      <c r="A617" s="391">
        <v>614</v>
      </c>
      <c r="B617" s="391" t="s">
        <v>2866</v>
      </c>
      <c r="C617" s="391" t="s">
        <v>1123</v>
      </c>
      <c r="D617" s="391" t="s">
        <v>1327</v>
      </c>
      <c r="E617" s="391" t="s">
        <v>2867</v>
      </c>
      <c r="F617" s="391" t="s">
        <v>2868</v>
      </c>
      <c r="G617" s="391">
        <f t="shared" si="9"/>
        <v>55</v>
      </c>
      <c r="H617" s="391"/>
      <c r="I617" s="391">
        <v>55</v>
      </c>
    </row>
    <row r="618" spans="1:9">
      <c r="A618" s="391">
        <v>615</v>
      </c>
      <c r="B618" s="391" t="s">
        <v>2299</v>
      </c>
      <c r="C618" s="391" t="s">
        <v>1123</v>
      </c>
      <c r="D618" s="391" t="s">
        <v>1327</v>
      </c>
      <c r="E618" s="391" t="s">
        <v>2869</v>
      </c>
      <c r="F618" s="391" t="s">
        <v>2870</v>
      </c>
      <c r="G618" s="391">
        <f t="shared" si="9"/>
        <v>55</v>
      </c>
      <c r="H618" s="391"/>
      <c r="I618" s="391">
        <v>55</v>
      </c>
    </row>
    <row r="619" spans="1:9">
      <c r="A619" s="391">
        <v>616</v>
      </c>
      <c r="B619" s="391" t="s">
        <v>2871</v>
      </c>
      <c r="C619" s="391" t="s">
        <v>1123</v>
      </c>
      <c r="D619" s="391" t="s">
        <v>1327</v>
      </c>
      <c r="E619" s="391" t="s">
        <v>2872</v>
      </c>
      <c r="F619" s="391" t="s">
        <v>2873</v>
      </c>
      <c r="G619" s="391">
        <f t="shared" si="9"/>
        <v>55</v>
      </c>
      <c r="H619" s="391"/>
      <c r="I619" s="391">
        <v>55</v>
      </c>
    </row>
    <row r="620" spans="1:9">
      <c r="A620" s="391">
        <v>617</v>
      </c>
      <c r="B620" s="391" t="s">
        <v>2874</v>
      </c>
      <c r="C620" s="391" t="s">
        <v>1123</v>
      </c>
      <c r="D620" s="391" t="s">
        <v>239</v>
      </c>
      <c r="E620" s="391" t="s">
        <v>2875</v>
      </c>
      <c r="F620" s="391" t="s">
        <v>2876</v>
      </c>
      <c r="G620" s="391">
        <f t="shared" si="9"/>
        <v>56</v>
      </c>
      <c r="H620" s="391">
        <v>0</v>
      </c>
      <c r="I620" s="391">
        <v>56</v>
      </c>
    </row>
    <row r="621" spans="1:9">
      <c r="A621" s="391">
        <v>618</v>
      </c>
      <c r="B621" s="391" t="s">
        <v>2877</v>
      </c>
      <c r="C621" s="391" t="s">
        <v>1123</v>
      </c>
      <c r="D621" s="391" t="s">
        <v>239</v>
      </c>
      <c r="E621" s="391" t="s">
        <v>2878</v>
      </c>
      <c r="F621" s="391" t="s">
        <v>2879</v>
      </c>
      <c r="G621" s="391">
        <f t="shared" si="9"/>
        <v>56</v>
      </c>
      <c r="H621" s="391"/>
      <c r="I621" s="391">
        <v>56</v>
      </c>
    </row>
    <row r="622" spans="1:9">
      <c r="A622" s="391">
        <v>619</v>
      </c>
      <c r="B622" s="391" t="s">
        <v>2880</v>
      </c>
      <c r="C622" s="391" t="s">
        <v>1123</v>
      </c>
      <c r="D622" s="391" t="s">
        <v>239</v>
      </c>
      <c r="E622" s="391" t="s">
        <v>2881</v>
      </c>
      <c r="F622" s="391" t="s">
        <v>2882</v>
      </c>
      <c r="G622" s="391">
        <f t="shared" si="9"/>
        <v>56</v>
      </c>
      <c r="H622" s="391">
        <v>0</v>
      </c>
      <c r="I622" s="391">
        <v>56</v>
      </c>
    </row>
    <row r="623" spans="1:9">
      <c r="A623" s="391">
        <v>620</v>
      </c>
      <c r="B623" s="391" t="s">
        <v>2883</v>
      </c>
      <c r="C623" s="391" t="s">
        <v>1123</v>
      </c>
      <c r="D623" s="391" t="s">
        <v>239</v>
      </c>
      <c r="E623" s="391" t="s">
        <v>2884</v>
      </c>
      <c r="F623" s="391" t="s">
        <v>2885</v>
      </c>
      <c r="G623" s="391">
        <f t="shared" si="9"/>
        <v>56</v>
      </c>
      <c r="H623" s="391"/>
      <c r="I623" s="391">
        <v>56</v>
      </c>
    </row>
    <row r="624" spans="1:9">
      <c r="A624" s="391">
        <v>621</v>
      </c>
      <c r="B624" s="391" t="s">
        <v>2886</v>
      </c>
      <c r="C624" s="391" t="s">
        <v>1123</v>
      </c>
      <c r="D624" s="391" t="s">
        <v>213</v>
      </c>
      <c r="E624" s="391" t="s">
        <v>2887</v>
      </c>
      <c r="F624" s="391" t="s">
        <v>2888</v>
      </c>
      <c r="G624" s="391">
        <f t="shared" si="9"/>
        <v>56</v>
      </c>
      <c r="H624" s="391">
        <v>0</v>
      </c>
      <c r="I624" s="391">
        <v>56</v>
      </c>
    </row>
    <row r="625" spans="1:9">
      <c r="A625" s="391">
        <v>622</v>
      </c>
      <c r="B625" s="391" t="s">
        <v>2889</v>
      </c>
      <c r="C625" s="391" t="s">
        <v>1123</v>
      </c>
      <c r="D625" s="391" t="s">
        <v>213</v>
      </c>
      <c r="E625" s="391" t="s">
        <v>2890</v>
      </c>
      <c r="F625" s="391" t="s">
        <v>2891</v>
      </c>
      <c r="G625" s="391">
        <f t="shared" si="9"/>
        <v>56</v>
      </c>
      <c r="H625" s="391">
        <v>6</v>
      </c>
      <c r="I625" s="391">
        <v>50</v>
      </c>
    </row>
    <row r="626" spans="1:9">
      <c r="A626" s="391">
        <v>623</v>
      </c>
      <c r="B626" s="391" t="s">
        <v>2892</v>
      </c>
      <c r="C626" s="391" t="s">
        <v>1123</v>
      </c>
      <c r="D626" s="391" t="s">
        <v>213</v>
      </c>
      <c r="E626" s="391" t="s">
        <v>2893</v>
      </c>
      <c r="F626" s="391" t="s">
        <v>2894</v>
      </c>
      <c r="G626" s="391">
        <f t="shared" si="9"/>
        <v>56</v>
      </c>
      <c r="H626" s="391">
        <v>26</v>
      </c>
      <c r="I626" s="391">
        <v>30</v>
      </c>
    </row>
    <row r="627" spans="1:9">
      <c r="A627" s="391">
        <v>624</v>
      </c>
      <c r="B627" s="391" t="s">
        <v>2729</v>
      </c>
      <c r="C627" s="391" t="s">
        <v>1123</v>
      </c>
      <c r="D627" s="391" t="s">
        <v>1327</v>
      </c>
      <c r="E627" s="391" t="s">
        <v>2895</v>
      </c>
      <c r="F627" s="391" t="s">
        <v>2896</v>
      </c>
      <c r="G627" s="391">
        <f t="shared" si="9"/>
        <v>56</v>
      </c>
      <c r="H627" s="391"/>
      <c r="I627" s="391">
        <v>56</v>
      </c>
    </row>
    <row r="628" spans="1:9">
      <c r="A628" s="391">
        <v>625</v>
      </c>
      <c r="B628" s="391" t="s">
        <v>2897</v>
      </c>
      <c r="C628" s="391" t="s">
        <v>1123</v>
      </c>
      <c r="D628" s="391" t="s">
        <v>1327</v>
      </c>
      <c r="E628" s="391" t="s">
        <v>2898</v>
      </c>
      <c r="F628" s="391" t="s">
        <v>2899</v>
      </c>
      <c r="G628" s="391">
        <f t="shared" si="9"/>
        <v>56</v>
      </c>
      <c r="H628" s="391">
        <v>0</v>
      </c>
      <c r="I628" s="391">
        <v>56</v>
      </c>
    </row>
    <row r="629" spans="1:9">
      <c r="A629" s="391">
        <v>626</v>
      </c>
      <c r="B629" s="391" t="s">
        <v>2900</v>
      </c>
      <c r="C629" s="391" t="s">
        <v>1123</v>
      </c>
      <c r="D629" s="391" t="s">
        <v>239</v>
      </c>
      <c r="E629" s="391" t="s">
        <v>2901</v>
      </c>
      <c r="F629" s="391" t="s">
        <v>2902</v>
      </c>
      <c r="G629" s="391">
        <f t="shared" si="9"/>
        <v>57</v>
      </c>
      <c r="H629" s="391">
        <v>0</v>
      </c>
      <c r="I629" s="391">
        <v>57</v>
      </c>
    </row>
    <row r="630" spans="1:9">
      <c r="A630" s="391">
        <v>627</v>
      </c>
      <c r="B630" s="391" t="s">
        <v>2903</v>
      </c>
      <c r="C630" s="391" t="s">
        <v>1123</v>
      </c>
      <c r="D630" s="391" t="s">
        <v>239</v>
      </c>
      <c r="E630" s="391" t="s">
        <v>2904</v>
      </c>
      <c r="F630" s="391" t="s">
        <v>2905</v>
      </c>
      <c r="G630" s="391">
        <f t="shared" si="9"/>
        <v>57</v>
      </c>
      <c r="H630" s="391">
        <v>0</v>
      </c>
      <c r="I630" s="391">
        <v>57</v>
      </c>
    </row>
    <row r="631" spans="1:9">
      <c r="A631" s="391">
        <v>628</v>
      </c>
      <c r="B631" s="391" t="s">
        <v>2906</v>
      </c>
      <c r="C631" s="391" t="s">
        <v>1123</v>
      </c>
      <c r="D631" s="391" t="s">
        <v>239</v>
      </c>
      <c r="E631" s="391" t="s">
        <v>2907</v>
      </c>
      <c r="F631" s="391" t="s">
        <v>2908</v>
      </c>
      <c r="G631" s="391">
        <f t="shared" si="9"/>
        <v>57</v>
      </c>
      <c r="H631" s="391">
        <v>0</v>
      </c>
      <c r="I631" s="391">
        <v>57</v>
      </c>
    </row>
    <row r="632" spans="1:9">
      <c r="A632" s="391">
        <v>629</v>
      </c>
      <c r="B632" s="391" t="s">
        <v>2909</v>
      </c>
      <c r="C632" s="391" t="s">
        <v>1123</v>
      </c>
      <c r="D632" s="391" t="s">
        <v>213</v>
      </c>
      <c r="E632" s="391" t="s">
        <v>2910</v>
      </c>
      <c r="F632" s="391" t="s">
        <v>2911</v>
      </c>
      <c r="G632" s="391">
        <f t="shared" si="9"/>
        <v>57</v>
      </c>
      <c r="H632" s="391">
        <v>0</v>
      </c>
      <c r="I632" s="391">
        <v>57</v>
      </c>
    </row>
    <row r="633" spans="1:9">
      <c r="A633" s="391">
        <v>630</v>
      </c>
      <c r="B633" s="391" t="s">
        <v>2912</v>
      </c>
      <c r="C633" s="391" t="s">
        <v>1123</v>
      </c>
      <c r="D633" s="391" t="s">
        <v>1327</v>
      </c>
      <c r="E633" s="391" t="s">
        <v>2913</v>
      </c>
      <c r="F633" s="391" t="s">
        <v>2914</v>
      </c>
      <c r="G633" s="391">
        <f t="shared" si="9"/>
        <v>57</v>
      </c>
      <c r="H633" s="391">
        <v>2</v>
      </c>
      <c r="I633" s="391">
        <v>55</v>
      </c>
    </row>
    <row r="634" spans="1:9">
      <c r="A634" s="391">
        <v>631</v>
      </c>
      <c r="B634" s="391" t="s">
        <v>2915</v>
      </c>
      <c r="C634" s="391" t="s">
        <v>1123</v>
      </c>
      <c r="D634" s="391" t="s">
        <v>239</v>
      </c>
      <c r="E634" s="391" t="s">
        <v>2916</v>
      </c>
      <c r="F634" s="391" t="s">
        <v>2917</v>
      </c>
      <c r="G634" s="391">
        <f t="shared" si="9"/>
        <v>58</v>
      </c>
      <c r="H634" s="391">
        <v>8</v>
      </c>
      <c r="I634" s="391">
        <v>50</v>
      </c>
    </row>
    <row r="635" spans="1:9">
      <c r="A635" s="391">
        <v>632</v>
      </c>
      <c r="B635" s="391" t="s">
        <v>2918</v>
      </c>
      <c r="C635" s="391" t="s">
        <v>1123</v>
      </c>
      <c r="D635" s="391" t="s">
        <v>239</v>
      </c>
      <c r="E635" s="391" t="s">
        <v>1264</v>
      </c>
      <c r="F635" s="391" t="s">
        <v>2919</v>
      </c>
      <c r="G635" s="391">
        <f t="shared" si="9"/>
        <v>58</v>
      </c>
      <c r="H635" s="391">
        <v>0</v>
      </c>
      <c r="I635" s="391">
        <v>58</v>
      </c>
    </row>
    <row r="636" spans="1:9" ht="24">
      <c r="A636" s="391">
        <v>633</v>
      </c>
      <c r="B636" s="391" t="s">
        <v>2920</v>
      </c>
      <c r="C636" s="391" t="s">
        <v>1123</v>
      </c>
      <c r="D636" s="391" t="s">
        <v>213</v>
      </c>
      <c r="E636" s="391" t="s">
        <v>2921</v>
      </c>
      <c r="F636" s="391" t="s">
        <v>2922</v>
      </c>
      <c r="G636" s="391">
        <f t="shared" si="9"/>
        <v>58</v>
      </c>
      <c r="H636" s="391">
        <v>24</v>
      </c>
      <c r="I636" s="391">
        <v>34</v>
      </c>
    </row>
    <row r="637" spans="1:9">
      <c r="A637" s="391">
        <v>634</v>
      </c>
      <c r="B637" s="391" t="s">
        <v>2923</v>
      </c>
      <c r="C637" s="391" t="s">
        <v>1123</v>
      </c>
      <c r="D637" s="391" t="s">
        <v>213</v>
      </c>
      <c r="E637" s="391" t="s">
        <v>2924</v>
      </c>
      <c r="F637" s="391" t="s">
        <v>2925</v>
      </c>
      <c r="G637" s="391">
        <f t="shared" si="9"/>
        <v>58</v>
      </c>
      <c r="H637" s="391"/>
      <c r="I637" s="391">
        <v>58</v>
      </c>
    </row>
    <row r="638" spans="1:9">
      <c r="A638" s="391">
        <v>635</v>
      </c>
      <c r="B638" s="391" t="s">
        <v>2926</v>
      </c>
      <c r="C638" s="391" t="s">
        <v>1123</v>
      </c>
      <c r="D638" s="391" t="s">
        <v>213</v>
      </c>
      <c r="E638" s="391" t="s">
        <v>2927</v>
      </c>
      <c r="F638" s="391" t="s">
        <v>2928</v>
      </c>
      <c r="G638" s="391">
        <f t="shared" si="9"/>
        <v>58</v>
      </c>
      <c r="H638" s="391">
        <v>37</v>
      </c>
      <c r="I638" s="391">
        <v>21</v>
      </c>
    </row>
    <row r="639" spans="1:9">
      <c r="A639" s="391">
        <v>636</v>
      </c>
      <c r="B639" s="391" t="s">
        <v>1173</v>
      </c>
      <c r="C639" s="391" t="s">
        <v>1123</v>
      </c>
      <c r="D639" s="391" t="s">
        <v>1327</v>
      </c>
      <c r="E639" s="391" t="s">
        <v>2929</v>
      </c>
      <c r="F639" s="391" t="s">
        <v>2930</v>
      </c>
      <c r="G639" s="391">
        <f t="shared" si="9"/>
        <v>58</v>
      </c>
      <c r="H639" s="391"/>
      <c r="I639" s="391">
        <v>58</v>
      </c>
    </row>
    <row r="640" spans="1:9">
      <c r="A640" s="391">
        <v>637</v>
      </c>
      <c r="B640" s="391" t="s">
        <v>2931</v>
      </c>
      <c r="C640" s="391" t="s">
        <v>1123</v>
      </c>
      <c r="D640" s="391" t="s">
        <v>1327</v>
      </c>
      <c r="E640" s="391" t="s">
        <v>2932</v>
      </c>
      <c r="F640" s="391" t="s">
        <v>2933</v>
      </c>
      <c r="G640" s="391">
        <f t="shared" si="9"/>
        <v>58</v>
      </c>
      <c r="H640" s="391"/>
      <c r="I640" s="391">
        <v>58</v>
      </c>
    </row>
    <row r="641" spans="1:9">
      <c r="A641" s="391">
        <v>638</v>
      </c>
      <c r="B641" s="391" t="s">
        <v>2934</v>
      </c>
      <c r="C641" s="391" t="s">
        <v>1123</v>
      </c>
      <c r="D641" s="391" t="s">
        <v>239</v>
      </c>
      <c r="E641" s="391" t="s">
        <v>2935</v>
      </c>
      <c r="F641" s="391" t="s">
        <v>2936</v>
      </c>
      <c r="G641" s="391">
        <f t="shared" si="9"/>
        <v>60</v>
      </c>
      <c r="H641" s="391"/>
      <c r="I641" s="391">
        <v>60</v>
      </c>
    </row>
    <row r="642" spans="1:9">
      <c r="A642" s="391">
        <v>639</v>
      </c>
      <c r="B642" s="391" t="s">
        <v>2937</v>
      </c>
      <c r="C642" s="391" t="s">
        <v>1123</v>
      </c>
      <c r="D642" s="391" t="s">
        <v>239</v>
      </c>
      <c r="E642" s="391" t="s">
        <v>2938</v>
      </c>
      <c r="F642" s="391" t="s">
        <v>2939</v>
      </c>
      <c r="G642" s="391">
        <f t="shared" si="9"/>
        <v>60</v>
      </c>
      <c r="H642" s="391"/>
      <c r="I642" s="391">
        <v>60</v>
      </c>
    </row>
    <row r="643" spans="1:9">
      <c r="A643" s="391">
        <v>640</v>
      </c>
      <c r="B643" s="391" t="s">
        <v>2940</v>
      </c>
      <c r="C643" s="391" t="s">
        <v>1123</v>
      </c>
      <c r="D643" s="391" t="s">
        <v>213</v>
      </c>
      <c r="E643" s="391" t="s">
        <v>2941</v>
      </c>
      <c r="F643" s="391">
        <f>-2631-6685</f>
        <v>-9316</v>
      </c>
      <c r="G643" s="391">
        <f t="shared" si="9"/>
        <v>60</v>
      </c>
      <c r="H643" s="391"/>
      <c r="I643" s="391">
        <v>60</v>
      </c>
    </row>
    <row r="644" spans="1:9">
      <c r="A644" s="391">
        <v>641</v>
      </c>
      <c r="B644" s="391" t="s">
        <v>2942</v>
      </c>
      <c r="C644" s="391" t="s">
        <v>1123</v>
      </c>
      <c r="D644" s="391" t="s">
        <v>213</v>
      </c>
      <c r="E644" s="391" t="s">
        <v>2943</v>
      </c>
      <c r="F644" s="391" t="s">
        <v>2944</v>
      </c>
      <c r="G644" s="391">
        <f t="shared" ref="G644:G707" si="10">SUM(H644:I644)</f>
        <v>60</v>
      </c>
      <c r="H644" s="391">
        <v>0</v>
      </c>
      <c r="I644" s="391">
        <v>60</v>
      </c>
    </row>
    <row r="645" spans="1:9">
      <c r="A645" s="391">
        <v>642</v>
      </c>
      <c r="B645" s="391" t="s">
        <v>2945</v>
      </c>
      <c r="C645" s="391" t="s">
        <v>1123</v>
      </c>
      <c r="D645" s="391" t="s">
        <v>1327</v>
      </c>
      <c r="E645" s="391" t="s">
        <v>2946</v>
      </c>
      <c r="F645" s="391" t="s">
        <v>2947</v>
      </c>
      <c r="G645" s="391">
        <f t="shared" si="10"/>
        <v>60</v>
      </c>
      <c r="H645" s="391">
        <v>0</v>
      </c>
      <c r="I645" s="391">
        <v>60</v>
      </c>
    </row>
    <row r="646" spans="1:9">
      <c r="A646" s="391">
        <v>643</v>
      </c>
      <c r="B646" s="391" t="s">
        <v>2948</v>
      </c>
      <c r="C646" s="391" t="s">
        <v>1123</v>
      </c>
      <c r="D646" s="391" t="s">
        <v>213</v>
      </c>
      <c r="E646" s="391" t="s">
        <v>2949</v>
      </c>
      <c r="F646" s="391" t="s">
        <v>2950</v>
      </c>
      <c r="G646" s="391">
        <f t="shared" si="10"/>
        <v>62</v>
      </c>
      <c r="H646" s="391">
        <v>0</v>
      </c>
      <c r="I646" s="391">
        <v>62</v>
      </c>
    </row>
    <row r="647" spans="1:9">
      <c r="A647" s="391">
        <v>644</v>
      </c>
      <c r="B647" s="391" t="s">
        <v>2951</v>
      </c>
      <c r="C647" s="391" t="s">
        <v>1123</v>
      </c>
      <c r="D647" s="391" t="s">
        <v>1327</v>
      </c>
      <c r="E647" s="391" t="s">
        <v>2952</v>
      </c>
      <c r="F647" s="391" t="s">
        <v>2953</v>
      </c>
      <c r="G647" s="391">
        <f t="shared" si="10"/>
        <v>62</v>
      </c>
      <c r="H647" s="391">
        <v>1</v>
      </c>
      <c r="I647" s="391">
        <v>61</v>
      </c>
    </row>
    <row r="648" spans="1:9">
      <c r="A648" s="391">
        <v>645</v>
      </c>
      <c r="B648" s="391" t="s">
        <v>2954</v>
      </c>
      <c r="C648" s="391" t="s">
        <v>1123</v>
      </c>
      <c r="D648" s="391" t="s">
        <v>239</v>
      </c>
      <c r="E648" s="391" t="s">
        <v>2955</v>
      </c>
      <c r="F648" s="391" t="s">
        <v>2956</v>
      </c>
      <c r="G648" s="391">
        <f t="shared" si="10"/>
        <v>63</v>
      </c>
      <c r="H648" s="391">
        <v>5</v>
      </c>
      <c r="I648" s="391">
        <v>58</v>
      </c>
    </row>
    <row r="649" spans="1:9">
      <c r="A649" s="391">
        <v>646</v>
      </c>
      <c r="B649" s="391" t="s">
        <v>2957</v>
      </c>
      <c r="C649" s="391" t="s">
        <v>1123</v>
      </c>
      <c r="D649" s="391" t="s">
        <v>239</v>
      </c>
      <c r="E649" s="391" t="s">
        <v>2958</v>
      </c>
      <c r="F649" s="391"/>
      <c r="G649" s="391">
        <f t="shared" si="10"/>
        <v>63</v>
      </c>
      <c r="H649" s="391">
        <v>0</v>
      </c>
      <c r="I649" s="391">
        <v>63</v>
      </c>
    </row>
    <row r="650" spans="1:9">
      <c r="A650" s="391">
        <v>647</v>
      </c>
      <c r="B650" s="391" t="s">
        <v>2959</v>
      </c>
      <c r="C650" s="391" t="s">
        <v>1123</v>
      </c>
      <c r="D650" s="391" t="s">
        <v>213</v>
      </c>
      <c r="E650" s="391" t="s">
        <v>2960</v>
      </c>
      <c r="F650" s="391" t="s">
        <v>2961</v>
      </c>
      <c r="G650" s="391">
        <f t="shared" si="10"/>
        <v>63</v>
      </c>
      <c r="H650" s="391">
        <v>9</v>
      </c>
      <c r="I650" s="391">
        <v>54</v>
      </c>
    </row>
    <row r="651" spans="1:9">
      <c r="A651" s="391">
        <v>648</v>
      </c>
      <c r="B651" s="391" t="s">
        <v>2962</v>
      </c>
      <c r="C651" s="391" t="s">
        <v>1123</v>
      </c>
      <c r="D651" s="391" t="s">
        <v>1327</v>
      </c>
      <c r="E651" s="391" t="s">
        <v>2963</v>
      </c>
      <c r="F651" s="391" t="s">
        <v>2964</v>
      </c>
      <c r="G651" s="391">
        <f t="shared" si="10"/>
        <v>64</v>
      </c>
      <c r="H651" s="391"/>
      <c r="I651" s="391">
        <v>64</v>
      </c>
    </row>
    <row r="652" spans="1:9">
      <c r="A652" s="391">
        <v>649</v>
      </c>
      <c r="B652" s="391" t="s">
        <v>2965</v>
      </c>
      <c r="C652" s="391" t="s">
        <v>1123</v>
      </c>
      <c r="D652" s="391" t="s">
        <v>239</v>
      </c>
      <c r="E652" s="391" t="s">
        <v>2966</v>
      </c>
      <c r="F652" s="391" t="s">
        <v>2967</v>
      </c>
      <c r="G652" s="391">
        <f t="shared" si="10"/>
        <v>65</v>
      </c>
      <c r="H652" s="391"/>
      <c r="I652" s="391">
        <v>65</v>
      </c>
    </row>
    <row r="653" spans="1:9">
      <c r="A653" s="391">
        <v>650</v>
      </c>
      <c r="B653" s="391" t="s">
        <v>2968</v>
      </c>
      <c r="C653" s="391" t="s">
        <v>1123</v>
      </c>
      <c r="D653" s="391" t="s">
        <v>1327</v>
      </c>
      <c r="E653" s="391" t="s">
        <v>2969</v>
      </c>
      <c r="F653" s="391" t="s">
        <v>2970</v>
      </c>
      <c r="G653" s="391">
        <f t="shared" si="10"/>
        <v>65</v>
      </c>
      <c r="H653" s="391">
        <v>0</v>
      </c>
      <c r="I653" s="391">
        <v>65</v>
      </c>
    </row>
    <row r="654" spans="1:9">
      <c r="A654" s="391">
        <v>651</v>
      </c>
      <c r="B654" s="391" t="s">
        <v>2971</v>
      </c>
      <c r="C654" s="391" t="s">
        <v>1123</v>
      </c>
      <c r="D654" s="391" t="s">
        <v>1327</v>
      </c>
      <c r="E654" s="391" t="s">
        <v>2972</v>
      </c>
      <c r="F654" s="391" t="s">
        <v>2973</v>
      </c>
      <c r="G654" s="391">
        <f t="shared" si="10"/>
        <v>65</v>
      </c>
      <c r="H654" s="391">
        <v>0</v>
      </c>
      <c r="I654" s="391">
        <v>65</v>
      </c>
    </row>
    <row r="655" spans="1:9">
      <c r="A655" s="391">
        <v>652</v>
      </c>
      <c r="B655" s="391" t="s">
        <v>2974</v>
      </c>
      <c r="C655" s="391" t="s">
        <v>1123</v>
      </c>
      <c r="D655" s="391" t="s">
        <v>1327</v>
      </c>
      <c r="E655" s="391" t="s">
        <v>2975</v>
      </c>
      <c r="F655" s="391">
        <f>-782-9092</f>
        <v>-9874</v>
      </c>
      <c r="G655" s="391">
        <f t="shared" si="10"/>
        <v>65</v>
      </c>
      <c r="H655" s="391"/>
      <c r="I655" s="391">
        <v>65</v>
      </c>
    </row>
    <row r="656" spans="1:9" ht="25.5" customHeight="1">
      <c r="A656" s="391">
        <v>653</v>
      </c>
      <c r="B656" s="391" t="s">
        <v>2976</v>
      </c>
      <c r="C656" s="391" t="s">
        <v>1123</v>
      </c>
      <c r="D656" s="391" t="s">
        <v>239</v>
      </c>
      <c r="E656" s="391" t="s">
        <v>2977</v>
      </c>
      <c r="F656" s="391" t="s">
        <v>2978</v>
      </c>
      <c r="G656" s="391">
        <f t="shared" si="10"/>
        <v>66</v>
      </c>
      <c r="H656" s="391">
        <v>0</v>
      </c>
      <c r="I656" s="391">
        <v>66</v>
      </c>
    </row>
    <row r="657" spans="1:9">
      <c r="A657" s="391">
        <v>654</v>
      </c>
      <c r="B657" s="391" t="s">
        <v>2979</v>
      </c>
      <c r="C657" s="391" t="s">
        <v>1123</v>
      </c>
      <c r="D657" s="391" t="s">
        <v>239</v>
      </c>
      <c r="E657" s="391" t="s">
        <v>2980</v>
      </c>
      <c r="F657" s="391" t="s">
        <v>2981</v>
      </c>
      <c r="G657" s="391">
        <f t="shared" si="10"/>
        <v>66</v>
      </c>
      <c r="H657" s="391">
        <v>15</v>
      </c>
      <c r="I657" s="391">
        <v>51</v>
      </c>
    </row>
    <row r="658" spans="1:9">
      <c r="A658" s="391">
        <v>655</v>
      </c>
      <c r="B658" s="391" t="s">
        <v>2982</v>
      </c>
      <c r="C658" s="391" t="s">
        <v>1123</v>
      </c>
      <c r="D658" s="391" t="s">
        <v>1327</v>
      </c>
      <c r="E658" s="391" t="s">
        <v>2983</v>
      </c>
      <c r="F658" s="391" t="s">
        <v>2984</v>
      </c>
      <c r="G658" s="391">
        <f t="shared" si="10"/>
        <v>66</v>
      </c>
      <c r="H658" s="391"/>
      <c r="I658" s="391">
        <v>66</v>
      </c>
    </row>
    <row r="659" spans="1:9">
      <c r="A659" s="391">
        <v>656</v>
      </c>
      <c r="B659" s="391" t="s">
        <v>2985</v>
      </c>
      <c r="C659" s="391" t="s">
        <v>1123</v>
      </c>
      <c r="D659" s="391" t="s">
        <v>213</v>
      </c>
      <c r="E659" s="391" t="s">
        <v>2986</v>
      </c>
      <c r="F659" s="391"/>
      <c r="G659" s="391">
        <f t="shared" si="10"/>
        <v>67</v>
      </c>
      <c r="H659" s="391"/>
      <c r="I659" s="391">
        <v>67</v>
      </c>
    </row>
    <row r="660" spans="1:9">
      <c r="A660" s="391">
        <v>657</v>
      </c>
      <c r="B660" s="391" t="s">
        <v>2987</v>
      </c>
      <c r="C660" s="391" t="s">
        <v>1123</v>
      </c>
      <c r="D660" s="391" t="s">
        <v>213</v>
      </c>
      <c r="E660" s="391" t="s">
        <v>2988</v>
      </c>
      <c r="F660" s="391" t="s">
        <v>2989</v>
      </c>
      <c r="G660" s="391">
        <f t="shared" si="10"/>
        <v>67</v>
      </c>
      <c r="H660" s="391"/>
      <c r="I660" s="391">
        <v>67</v>
      </c>
    </row>
    <row r="661" spans="1:9">
      <c r="A661" s="391">
        <v>658</v>
      </c>
      <c r="B661" s="391" t="s">
        <v>2990</v>
      </c>
      <c r="C661" s="391" t="s">
        <v>1123</v>
      </c>
      <c r="D661" s="391" t="s">
        <v>213</v>
      </c>
      <c r="E661" s="391" t="s">
        <v>2991</v>
      </c>
      <c r="F661" s="391" t="s">
        <v>2992</v>
      </c>
      <c r="G661" s="391">
        <f t="shared" si="10"/>
        <v>67</v>
      </c>
      <c r="H661" s="391"/>
      <c r="I661" s="391">
        <v>67</v>
      </c>
    </row>
    <row r="662" spans="1:9">
      <c r="A662" s="391">
        <v>659</v>
      </c>
      <c r="B662" s="391" t="s">
        <v>2993</v>
      </c>
      <c r="C662" s="391" t="s">
        <v>1123</v>
      </c>
      <c r="D662" s="391" t="s">
        <v>213</v>
      </c>
      <c r="E662" s="391" t="s">
        <v>2994</v>
      </c>
      <c r="F662" s="391" t="s">
        <v>2995</v>
      </c>
      <c r="G662" s="391">
        <f t="shared" si="10"/>
        <v>67</v>
      </c>
      <c r="H662" s="391"/>
      <c r="I662" s="391">
        <v>67</v>
      </c>
    </row>
    <row r="663" spans="1:9">
      <c r="A663" s="391">
        <v>660</v>
      </c>
      <c r="B663" s="391" t="s">
        <v>2996</v>
      </c>
      <c r="C663" s="391" t="s">
        <v>1123</v>
      </c>
      <c r="D663" s="391" t="s">
        <v>1327</v>
      </c>
      <c r="E663" s="391" t="s">
        <v>2997</v>
      </c>
      <c r="F663" s="391" t="s">
        <v>2998</v>
      </c>
      <c r="G663" s="391">
        <f t="shared" si="10"/>
        <v>68</v>
      </c>
      <c r="H663" s="391"/>
      <c r="I663" s="391">
        <v>68</v>
      </c>
    </row>
    <row r="664" spans="1:9">
      <c r="A664" s="391">
        <v>661</v>
      </c>
      <c r="B664" s="391" t="s">
        <v>2999</v>
      </c>
      <c r="C664" s="391" t="s">
        <v>1123</v>
      </c>
      <c r="D664" s="391" t="s">
        <v>239</v>
      </c>
      <c r="E664" s="391" t="s">
        <v>3000</v>
      </c>
      <c r="F664" s="391"/>
      <c r="G664" s="391">
        <f t="shared" si="10"/>
        <v>69</v>
      </c>
      <c r="H664" s="391">
        <v>0</v>
      </c>
      <c r="I664" s="391">
        <v>69</v>
      </c>
    </row>
    <row r="665" spans="1:9">
      <c r="A665" s="391">
        <v>662</v>
      </c>
      <c r="B665" s="391" t="s">
        <v>1608</v>
      </c>
      <c r="C665" s="391" t="s">
        <v>1123</v>
      </c>
      <c r="D665" s="391" t="s">
        <v>1327</v>
      </c>
      <c r="E665" s="391" t="s">
        <v>3001</v>
      </c>
      <c r="F665" s="391" t="s">
        <v>3002</v>
      </c>
      <c r="G665" s="391">
        <f t="shared" si="10"/>
        <v>70</v>
      </c>
      <c r="H665" s="391"/>
      <c r="I665" s="391">
        <v>70</v>
      </c>
    </row>
    <row r="666" spans="1:9">
      <c r="A666" s="391">
        <v>663</v>
      </c>
      <c r="B666" s="391" t="s">
        <v>3003</v>
      </c>
      <c r="C666" s="391" t="s">
        <v>1123</v>
      </c>
      <c r="D666" s="391" t="s">
        <v>239</v>
      </c>
      <c r="E666" s="391" t="s">
        <v>3004</v>
      </c>
      <c r="F666" s="391" t="s">
        <v>3005</v>
      </c>
      <c r="G666" s="391">
        <f t="shared" si="10"/>
        <v>71</v>
      </c>
      <c r="H666" s="391">
        <v>0</v>
      </c>
      <c r="I666" s="391">
        <v>71</v>
      </c>
    </row>
    <row r="667" spans="1:9">
      <c r="A667" s="391">
        <v>664</v>
      </c>
      <c r="B667" s="391" t="s">
        <v>3006</v>
      </c>
      <c r="C667" s="391" t="s">
        <v>1123</v>
      </c>
      <c r="D667" s="391" t="s">
        <v>239</v>
      </c>
      <c r="E667" s="391" t="s">
        <v>3007</v>
      </c>
      <c r="F667" s="391" t="s">
        <v>3008</v>
      </c>
      <c r="G667" s="391">
        <f t="shared" si="10"/>
        <v>71</v>
      </c>
      <c r="H667" s="391">
        <v>4</v>
      </c>
      <c r="I667" s="391">
        <v>67</v>
      </c>
    </row>
    <row r="668" spans="1:9">
      <c r="A668" s="391">
        <v>665</v>
      </c>
      <c r="B668" s="391" t="s">
        <v>3009</v>
      </c>
      <c r="C668" s="391" t="s">
        <v>1123</v>
      </c>
      <c r="D668" s="391" t="s">
        <v>239</v>
      </c>
      <c r="E668" s="391" t="s">
        <v>3010</v>
      </c>
      <c r="F668" s="391" t="s">
        <v>3011</v>
      </c>
      <c r="G668" s="391">
        <f t="shared" si="10"/>
        <v>71</v>
      </c>
      <c r="H668" s="391"/>
      <c r="I668" s="391">
        <v>71</v>
      </c>
    </row>
    <row r="669" spans="1:9">
      <c r="A669" s="391">
        <v>666</v>
      </c>
      <c r="B669" s="391" t="s">
        <v>3012</v>
      </c>
      <c r="C669" s="391" t="s">
        <v>1123</v>
      </c>
      <c r="D669" s="391" t="s">
        <v>239</v>
      </c>
      <c r="E669" s="391" t="s">
        <v>3013</v>
      </c>
      <c r="F669" s="391" t="s">
        <v>3014</v>
      </c>
      <c r="G669" s="391">
        <f t="shared" si="10"/>
        <v>72</v>
      </c>
      <c r="H669" s="391">
        <v>10</v>
      </c>
      <c r="I669" s="391">
        <v>62</v>
      </c>
    </row>
    <row r="670" spans="1:9">
      <c r="A670" s="391">
        <v>667</v>
      </c>
      <c r="B670" s="391" t="s">
        <v>3015</v>
      </c>
      <c r="C670" s="391" t="s">
        <v>1123</v>
      </c>
      <c r="D670" s="391" t="s">
        <v>239</v>
      </c>
      <c r="E670" s="391" t="s">
        <v>3016</v>
      </c>
      <c r="F670" s="391" t="s">
        <v>3017</v>
      </c>
      <c r="G670" s="391">
        <f t="shared" si="10"/>
        <v>72</v>
      </c>
      <c r="H670" s="391">
        <v>6</v>
      </c>
      <c r="I670" s="391">
        <v>66</v>
      </c>
    </row>
    <row r="671" spans="1:9">
      <c r="A671" s="391">
        <v>668</v>
      </c>
      <c r="B671" s="391" t="s">
        <v>3018</v>
      </c>
      <c r="C671" s="391" t="s">
        <v>1123</v>
      </c>
      <c r="D671" s="391" t="s">
        <v>1327</v>
      </c>
      <c r="E671" s="391" t="s">
        <v>3019</v>
      </c>
      <c r="F671" s="391">
        <f>-992-6969</f>
        <v>-7961</v>
      </c>
      <c r="G671" s="391">
        <f t="shared" si="10"/>
        <v>72</v>
      </c>
      <c r="H671" s="391">
        <v>0</v>
      </c>
      <c r="I671" s="391">
        <v>72</v>
      </c>
    </row>
    <row r="672" spans="1:9">
      <c r="A672" s="391">
        <v>669</v>
      </c>
      <c r="B672" s="391" t="s">
        <v>3020</v>
      </c>
      <c r="C672" s="391" t="s">
        <v>1123</v>
      </c>
      <c r="D672" s="391" t="s">
        <v>239</v>
      </c>
      <c r="E672" s="391" t="s">
        <v>3021</v>
      </c>
      <c r="F672" s="391" t="s">
        <v>3022</v>
      </c>
      <c r="G672" s="391">
        <f t="shared" si="10"/>
        <v>73</v>
      </c>
      <c r="H672" s="391">
        <v>11</v>
      </c>
      <c r="I672" s="391">
        <v>62</v>
      </c>
    </row>
    <row r="673" spans="1:9">
      <c r="A673" s="391">
        <v>670</v>
      </c>
      <c r="B673" s="391" t="s">
        <v>3023</v>
      </c>
      <c r="C673" s="391" t="s">
        <v>1123</v>
      </c>
      <c r="D673" s="391" t="s">
        <v>1327</v>
      </c>
      <c r="E673" s="391" t="s">
        <v>3024</v>
      </c>
      <c r="F673" s="391" t="s">
        <v>3025</v>
      </c>
      <c r="G673" s="391">
        <f t="shared" si="10"/>
        <v>74</v>
      </c>
      <c r="H673" s="391"/>
      <c r="I673" s="391">
        <v>74</v>
      </c>
    </row>
    <row r="674" spans="1:9">
      <c r="A674" s="391">
        <v>671</v>
      </c>
      <c r="B674" s="391" t="s">
        <v>3026</v>
      </c>
      <c r="C674" s="391" t="s">
        <v>1123</v>
      </c>
      <c r="D674" s="391" t="s">
        <v>239</v>
      </c>
      <c r="E674" s="391" t="s">
        <v>3027</v>
      </c>
      <c r="F674" s="391" t="s">
        <v>3028</v>
      </c>
      <c r="G674" s="391">
        <f t="shared" si="10"/>
        <v>75</v>
      </c>
      <c r="H674" s="391"/>
      <c r="I674" s="391">
        <v>75</v>
      </c>
    </row>
    <row r="675" spans="1:9">
      <c r="A675" s="391">
        <v>672</v>
      </c>
      <c r="B675" s="391" t="s">
        <v>3029</v>
      </c>
      <c r="C675" s="391" t="s">
        <v>1123</v>
      </c>
      <c r="D675" s="391" t="s">
        <v>1327</v>
      </c>
      <c r="E675" s="391" t="s">
        <v>3030</v>
      </c>
      <c r="F675" s="391" t="s">
        <v>3031</v>
      </c>
      <c r="G675" s="391">
        <f t="shared" si="10"/>
        <v>76</v>
      </c>
      <c r="H675" s="391">
        <v>0</v>
      </c>
      <c r="I675" s="391">
        <v>76</v>
      </c>
    </row>
    <row r="676" spans="1:9">
      <c r="A676" s="391">
        <v>673</v>
      </c>
      <c r="B676" s="391" t="s">
        <v>3032</v>
      </c>
      <c r="C676" s="391" t="s">
        <v>1123</v>
      </c>
      <c r="D676" s="391" t="s">
        <v>1327</v>
      </c>
      <c r="E676" s="391" t="s">
        <v>3033</v>
      </c>
      <c r="F676" s="391" t="s">
        <v>3034</v>
      </c>
      <c r="G676" s="391">
        <f t="shared" si="10"/>
        <v>76</v>
      </c>
      <c r="H676" s="391">
        <v>4</v>
      </c>
      <c r="I676" s="391">
        <v>72</v>
      </c>
    </row>
    <row r="677" spans="1:9">
      <c r="A677" s="391">
        <v>674</v>
      </c>
      <c r="B677" s="391" t="s">
        <v>3035</v>
      </c>
      <c r="C677" s="391" t="s">
        <v>1123</v>
      </c>
      <c r="D677" s="391" t="s">
        <v>239</v>
      </c>
      <c r="E677" s="391" t="s">
        <v>3036</v>
      </c>
      <c r="F677" s="391" t="s">
        <v>3037</v>
      </c>
      <c r="G677" s="391">
        <f t="shared" si="10"/>
        <v>77</v>
      </c>
      <c r="H677" s="391">
        <v>13</v>
      </c>
      <c r="I677" s="391">
        <v>64</v>
      </c>
    </row>
    <row r="678" spans="1:9">
      <c r="A678" s="391">
        <v>675</v>
      </c>
      <c r="B678" s="391" t="s">
        <v>3038</v>
      </c>
      <c r="C678" s="391" t="s">
        <v>1123</v>
      </c>
      <c r="D678" s="391" t="s">
        <v>213</v>
      </c>
      <c r="E678" s="391" t="s">
        <v>3039</v>
      </c>
      <c r="F678" s="391" t="s">
        <v>3040</v>
      </c>
      <c r="G678" s="391">
        <f t="shared" si="10"/>
        <v>77</v>
      </c>
      <c r="H678" s="391">
        <v>27</v>
      </c>
      <c r="I678" s="391">
        <v>50</v>
      </c>
    </row>
    <row r="679" spans="1:9">
      <c r="A679" s="391">
        <v>676</v>
      </c>
      <c r="B679" s="391" t="s">
        <v>3041</v>
      </c>
      <c r="C679" s="391" t="s">
        <v>1123</v>
      </c>
      <c r="D679" s="391" t="s">
        <v>239</v>
      </c>
      <c r="E679" s="391" t="s">
        <v>3042</v>
      </c>
      <c r="F679" s="391" t="s">
        <v>3043</v>
      </c>
      <c r="G679" s="391">
        <f t="shared" si="10"/>
        <v>80</v>
      </c>
      <c r="H679" s="391">
        <v>0</v>
      </c>
      <c r="I679" s="391">
        <v>80</v>
      </c>
    </row>
    <row r="680" spans="1:9">
      <c r="A680" s="391">
        <v>677</v>
      </c>
      <c r="B680" s="391" t="s">
        <v>3044</v>
      </c>
      <c r="C680" s="391" t="s">
        <v>1123</v>
      </c>
      <c r="D680" s="391" t="s">
        <v>239</v>
      </c>
      <c r="E680" s="391" t="s">
        <v>3045</v>
      </c>
      <c r="F680" s="391" t="s">
        <v>3046</v>
      </c>
      <c r="G680" s="391">
        <f t="shared" si="10"/>
        <v>81</v>
      </c>
      <c r="H680" s="391"/>
      <c r="I680" s="391">
        <v>81</v>
      </c>
    </row>
    <row r="681" spans="1:9">
      <c r="A681" s="391">
        <v>678</v>
      </c>
      <c r="B681" s="391" t="s">
        <v>3047</v>
      </c>
      <c r="C681" s="391" t="s">
        <v>1123</v>
      </c>
      <c r="D681" s="391" t="s">
        <v>239</v>
      </c>
      <c r="E681" s="391" t="s">
        <v>3048</v>
      </c>
      <c r="F681" s="391" t="s">
        <v>3049</v>
      </c>
      <c r="G681" s="391">
        <f t="shared" si="10"/>
        <v>81</v>
      </c>
      <c r="H681" s="391">
        <v>0</v>
      </c>
      <c r="I681" s="391">
        <v>81</v>
      </c>
    </row>
    <row r="682" spans="1:9" ht="24">
      <c r="A682" s="391">
        <v>679</v>
      </c>
      <c r="B682" s="391" t="s">
        <v>3050</v>
      </c>
      <c r="C682" s="391" t="s">
        <v>1123</v>
      </c>
      <c r="D682" s="391" t="s">
        <v>1327</v>
      </c>
      <c r="E682" s="391" t="s">
        <v>3051</v>
      </c>
      <c r="F682" s="391" t="s">
        <v>3052</v>
      </c>
      <c r="G682" s="391">
        <f t="shared" si="10"/>
        <v>82</v>
      </c>
      <c r="H682" s="391">
        <v>15</v>
      </c>
      <c r="I682" s="391">
        <v>67</v>
      </c>
    </row>
    <row r="683" spans="1:9">
      <c r="A683" s="391">
        <v>680</v>
      </c>
      <c r="B683" s="391" t="s">
        <v>3053</v>
      </c>
      <c r="C683" s="391" t="s">
        <v>1123</v>
      </c>
      <c r="D683" s="391" t="s">
        <v>239</v>
      </c>
      <c r="E683" s="391" t="s">
        <v>3054</v>
      </c>
      <c r="F683" s="391" t="s">
        <v>3055</v>
      </c>
      <c r="G683" s="391">
        <f t="shared" si="10"/>
        <v>83</v>
      </c>
      <c r="H683" s="391">
        <v>1</v>
      </c>
      <c r="I683" s="391">
        <v>82</v>
      </c>
    </row>
    <row r="684" spans="1:9">
      <c r="A684" s="391">
        <v>681</v>
      </c>
      <c r="B684" s="391" t="s">
        <v>3056</v>
      </c>
      <c r="C684" s="391" t="s">
        <v>1123</v>
      </c>
      <c r="D684" s="391" t="s">
        <v>239</v>
      </c>
      <c r="E684" s="391" t="s">
        <v>3057</v>
      </c>
      <c r="F684" s="391" t="s">
        <v>3058</v>
      </c>
      <c r="G684" s="391">
        <f t="shared" si="10"/>
        <v>83</v>
      </c>
      <c r="H684" s="391">
        <v>1</v>
      </c>
      <c r="I684" s="391">
        <v>82</v>
      </c>
    </row>
    <row r="685" spans="1:9">
      <c r="A685" s="391">
        <v>682</v>
      </c>
      <c r="B685" s="391" t="s">
        <v>3059</v>
      </c>
      <c r="C685" s="391" t="s">
        <v>1123</v>
      </c>
      <c r="D685" s="391" t="s">
        <v>239</v>
      </c>
      <c r="E685" s="391" t="s">
        <v>3060</v>
      </c>
      <c r="F685" s="391" t="s">
        <v>3061</v>
      </c>
      <c r="G685" s="391">
        <f t="shared" si="10"/>
        <v>84</v>
      </c>
      <c r="H685" s="391">
        <v>0</v>
      </c>
      <c r="I685" s="391">
        <v>84</v>
      </c>
    </row>
    <row r="686" spans="1:9">
      <c r="A686" s="391">
        <v>683</v>
      </c>
      <c r="B686" s="391" t="s">
        <v>3062</v>
      </c>
      <c r="C686" s="391" t="s">
        <v>1123</v>
      </c>
      <c r="D686" s="391" t="s">
        <v>239</v>
      </c>
      <c r="E686" s="391" t="s">
        <v>3063</v>
      </c>
      <c r="F686" s="391" t="s">
        <v>3064</v>
      </c>
      <c r="G686" s="391">
        <f t="shared" si="10"/>
        <v>84</v>
      </c>
      <c r="H686" s="391"/>
      <c r="I686" s="391">
        <v>84</v>
      </c>
    </row>
    <row r="687" spans="1:9">
      <c r="A687" s="391">
        <v>684</v>
      </c>
      <c r="B687" s="391" t="s">
        <v>3065</v>
      </c>
      <c r="C687" s="391" t="s">
        <v>1123</v>
      </c>
      <c r="D687" s="391" t="s">
        <v>239</v>
      </c>
      <c r="E687" s="391" t="s">
        <v>3066</v>
      </c>
      <c r="F687" s="391" t="s">
        <v>3067</v>
      </c>
      <c r="G687" s="391">
        <f t="shared" si="10"/>
        <v>87</v>
      </c>
      <c r="H687" s="391">
        <v>0</v>
      </c>
      <c r="I687" s="391">
        <v>87</v>
      </c>
    </row>
    <row r="688" spans="1:9">
      <c r="A688" s="391">
        <v>685</v>
      </c>
      <c r="B688" s="391" t="s">
        <v>3068</v>
      </c>
      <c r="C688" s="391" t="s">
        <v>1123</v>
      </c>
      <c r="D688" s="391" t="s">
        <v>239</v>
      </c>
      <c r="E688" s="391" t="s">
        <v>3069</v>
      </c>
      <c r="F688" s="391" t="s">
        <v>3070</v>
      </c>
      <c r="G688" s="391">
        <f t="shared" si="10"/>
        <v>88</v>
      </c>
      <c r="H688" s="391"/>
      <c r="I688" s="391">
        <v>88</v>
      </c>
    </row>
    <row r="689" spans="1:9">
      <c r="A689" s="391">
        <v>686</v>
      </c>
      <c r="B689" s="391" t="s">
        <v>3071</v>
      </c>
      <c r="C689" s="391" t="s">
        <v>1123</v>
      </c>
      <c r="D689" s="391" t="s">
        <v>239</v>
      </c>
      <c r="E689" s="391" t="s">
        <v>3072</v>
      </c>
      <c r="F689" s="391" t="s">
        <v>3073</v>
      </c>
      <c r="G689" s="391">
        <f t="shared" si="10"/>
        <v>88</v>
      </c>
      <c r="H689" s="391">
        <v>0</v>
      </c>
      <c r="I689" s="391">
        <v>88</v>
      </c>
    </row>
    <row r="690" spans="1:9">
      <c r="A690" s="391">
        <v>687</v>
      </c>
      <c r="B690" s="391" t="s">
        <v>3074</v>
      </c>
      <c r="C690" s="391" t="s">
        <v>1123</v>
      </c>
      <c r="D690" s="391" t="s">
        <v>239</v>
      </c>
      <c r="E690" s="391" t="s">
        <v>3075</v>
      </c>
      <c r="F690" s="391" t="s">
        <v>3076</v>
      </c>
      <c r="G690" s="391">
        <f t="shared" si="10"/>
        <v>90</v>
      </c>
      <c r="H690" s="391">
        <v>0</v>
      </c>
      <c r="I690" s="391">
        <v>90</v>
      </c>
    </row>
    <row r="691" spans="1:9">
      <c r="A691" s="391">
        <v>688</v>
      </c>
      <c r="B691" s="391" t="s">
        <v>3077</v>
      </c>
      <c r="C691" s="391" t="s">
        <v>1123</v>
      </c>
      <c r="D691" s="391" t="s">
        <v>239</v>
      </c>
      <c r="E691" s="391" t="s">
        <v>3078</v>
      </c>
      <c r="F691" s="391" t="s">
        <v>3079</v>
      </c>
      <c r="G691" s="391">
        <f t="shared" si="10"/>
        <v>90</v>
      </c>
      <c r="H691" s="391">
        <v>3</v>
      </c>
      <c r="I691" s="391">
        <v>87</v>
      </c>
    </row>
    <row r="692" spans="1:9">
      <c r="A692" s="391">
        <v>689</v>
      </c>
      <c r="B692" s="391" t="s">
        <v>3080</v>
      </c>
      <c r="C692" s="391" t="s">
        <v>1123</v>
      </c>
      <c r="D692" s="391" t="s">
        <v>239</v>
      </c>
      <c r="E692" s="391" t="s">
        <v>3081</v>
      </c>
      <c r="F692" s="391" t="s">
        <v>3082</v>
      </c>
      <c r="G692" s="391">
        <f t="shared" si="10"/>
        <v>90</v>
      </c>
      <c r="H692" s="391">
        <v>0</v>
      </c>
      <c r="I692" s="391">
        <v>90</v>
      </c>
    </row>
    <row r="693" spans="1:9">
      <c r="A693" s="391">
        <v>690</v>
      </c>
      <c r="B693" s="391" t="s">
        <v>3083</v>
      </c>
      <c r="C693" s="391" t="s">
        <v>1123</v>
      </c>
      <c r="D693" s="391" t="s">
        <v>239</v>
      </c>
      <c r="E693" s="391" t="s">
        <v>3084</v>
      </c>
      <c r="F693" s="391" t="s">
        <v>3085</v>
      </c>
      <c r="G693" s="391">
        <f t="shared" si="10"/>
        <v>92</v>
      </c>
      <c r="H693" s="391">
        <v>0</v>
      </c>
      <c r="I693" s="391">
        <v>92</v>
      </c>
    </row>
    <row r="694" spans="1:9">
      <c r="A694" s="391">
        <v>691</v>
      </c>
      <c r="B694" s="391" t="s">
        <v>3086</v>
      </c>
      <c r="C694" s="391" t="s">
        <v>1123</v>
      </c>
      <c r="D694" s="391" t="s">
        <v>1327</v>
      </c>
      <c r="E694" s="391" t="s">
        <v>3087</v>
      </c>
      <c r="F694" s="391" t="s">
        <v>3088</v>
      </c>
      <c r="G694" s="391">
        <f t="shared" si="10"/>
        <v>92</v>
      </c>
      <c r="H694" s="391">
        <v>0</v>
      </c>
      <c r="I694" s="391">
        <v>92</v>
      </c>
    </row>
    <row r="695" spans="1:9">
      <c r="A695" s="391">
        <v>692</v>
      </c>
      <c r="B695" s="391" t="s">
        <v>3089</v>
      </c>
      <c r="C695" s="391" t="s">
        <v>1123</v>
      </c>
      <c r="D695" s="391" t="s">
        <v>239</v>
      </c>
      <c r="E695" s="391" t="s">
        <v>3090</v>
      </c>
      <c r="F695" s="391" t="s">
        <v>3091</v>
      </c>
      <c r="G695" s="391">
        <f t="shared" si="10"/>
        <v>93</v>
      </c>
      <c r="H695" s="391"/>
      <c r="I695" s="391">
        <v>93</v>
      </c>
    </row>
    <row r="696" spans="1:9">
      <c r="A696" s="391">
        <v>693</v>
      </c>
      <c r="B696" s="391" t="s">
        <v>3092</v>
      </c>
      <c r="C696" s="391" t="s">
        <v>1123</v>
      </c>
      <c r="D696" s="391" t="s">
        <v>239</v>
      </c>
      <c r="E696" s="391" t="s">
        <v>3093</v>
      </c>
      <c r="F696" s="391" t="s">
        <v>3094</v>
      </c>
      <c r="G696" s="391">
        <f t="shared" si="10"/>
        <v>94</v>
      </c>
      <c r="H696" s="391"/>
      <c r="I696" s="391">
        <v>94</v>
      </c>
    </row>
    <row r="697" spans="1:9">
      <c r="A697" s="391">
        <v>694</v>
      </c>
      <c r="B697" s="391" t="s">
        <v>3095</v>
      </c>
      <c r="C697" s="391" t="s">
        <v>1123</v>
      </c>
      <c r="D697" s="391" t="s">
        <v>239</v>
      </c>
      <c r="E697" s="391" t="s">
        <v>3096</v>
      </c>
      <c r="F697" s="391" t="s">
        <v>3097</v>
      </c>
      <c r="G697" s="391">
        <f t="shared" si="10"/>
        <v>94</v>
      </c>
      <c r="H697" s="391">
        <v>0</v>
      </c>
      <c r="I697" s="391">
        <v>94</v>
      </c>
    </row>
    <row r="698" spans="1:9" ht="24">
      <c r="A698" s="391">
        <v>695</v>
      </c>
      <c r="B698" s="391" t="s">
        <v>3098</v>
      </c>
      <c r="C698" s="391" t="s">
        <v>1123</v>
      </c>
      <c r="D698" s="391" t="s">
        <v>239</v>
      </c>
      <c r="E698" s="391" t="s">
        <v>3099</v>
      </c>
      <c r="F698" s="391" t="s">
        <v>3100</v>
      </c>
      <c r="G698" s="391">
        <f t="shared" si="10"/>
        <v>98</v>
      </c>
      <c r="H698" s="391">
        <v>1</v>
      </c>
      <c r="I698" s="391">
        <v>97</v>
      </c>
    </row>
    <row r="699" spans="1:9" ht="24">
      <c r="A699" s="391">
        <v>696</v>
      </c>
      <c r="B699" s="391" t="s">
        <v>3101</v>
      </c>
      <c r="C699" s="391" t="s">
        <v>1123</v>
      </c>
      <c r="D699" s="391" t="s">
        <v>1327</v>
      </c>
      <c r="E699" s="391" t="s">
        <v>3102</v>
      </c>
      <c r="F699" s="391" t="s">
        <v>3103</v>
      </c>
      <c r="G699" s="391">
        <f t="shared" si="10"/>
        <v>98</v>
      </c>
      <c r="H699" s="391">
        <v>0</v>
      </c>
      <c r="I699" s="391">
        <v>98</v>
      </c>
    </row>
    <row r="700" spans="1:9">
      <c r="A700" s="391">
        <v>697</v>
      </c>
      <c r="B700" s="391" t="s">
        <v>3104</v>
      </c>
      <c r="C700" s="391" t="s">
        <v>1123</v>
      </c>
      <c r="D700" s="391" t="s">
        <v>239</v>
      </c>
      <c r="E700" s="391" t="s">
        <v>3105</v>
      </c>
      <c r="F700" s="391" t="s">
        <v>3106</v>
      </c>
      <c r="G700" s="391">
        <f t="shared" si="10"/>
        <v>101</v>
      </c>
      <c r="H700" s="391">
        <v>8</v>
      </c>
      <c r="I700" s="391">
        <v>93</v>
      </c>
    </row>
    <row r="701" spans="1:9">
      <c r="A701" s="391">
        <v>698</v>
      </c>
      <c r="B701" s="391" t="s">
        <v>3107</v>
      </c>
      <c r="C701" s="391" t="s">
        <v>1123</v>
      </c>
      <c r="D701" s="391" t="s">
        <v>239</v>
      </c>
      <c r="E701" s="391" t="s">
        <v>3108</v>
      </c>
      <c r="F701" s="391">
        <f>-782-121</f>
        <v>-903</v>
      </c>
      <c r="G701" s="391">
        <f t="shared" si="10"/>
        <v>101</v>
      </c>
      <c r="H701" s="391">
        <v>3</v>
      </c>
      <c r="I701" s="391">
        <v>98</v>
      </c>
    </row>
    <row r="702" spans="1:9">
      <c r="A702" s="391">
        <v>699</v>
      </c>
      <c r="B702" s="391" t="s">
        <v>3109</v>
      </c>
      <c r="C702" s="391" t="s">
        <v>1123</v>
      </c>
      <c r="D702" s="391" t="s">
        <v>239</v>
      </c>
      <c r="E702" s="391" t="s">
        <v>3110</v>
      </c>
      <c r="F702" s="391" t="s">
        <v>3111</v>
      </c>
      <c r="G702" s="391">
        <f t="shared" si="10"/>
        <v>101</v>
      </c>
      <c r="H702" s="391">
        <v>0</v>
      </c>
      <c r="I702" s="391">
        <v>101</v>
      </c>
    </row>
    <row r="703" spans="1:9">
      <c r="A703" s="391">
        <v>700</v>
      </c>
      <c r="B703" s="391" t="s">
        <v>3112</v>
      </c>
      <c r="C703" s="391" t="s">
        <v>1123</v>
      </c>
      <c r="D703" s="391" t="s">
        <v>239</v>
      </c>
      <c r="E703" s="391" t="s">
        <v>3113</v>
      </c>
      <c r="F703" s="391" t="s">
        <v>3114</v>
      </c>
      <c r="G703" s="391">
        <f t="shared" si="10"/>
        <v>103</v>
      </c>
      <c r="H703" s="391"/>
      <c r="I703" s="391">
        <v>103</v>
      </c>
    </row>
    <row r="704" spans="1:9">
      <c r="A704" s="391">
        <v>701</v>
      </c>
      <c r="B704" s="391" t="s">
        <v>3115</v>
      </c>
      <c r="C704" s="391" t="s">
        <v>1123</v>
      </c>
      <c r="D704" s="391" t="s">
        <v>239</v>
      </c>
      <c r="E704" s="391" t="s">
        <v>3116</v>
      </c>
      <c r="F704" s="391" t="s">
        <v>3117</v>
      </c>
      <c r="G704" s="391">
        <f t="shared" si="10"/>
        <v>103</v>
      </c>
      <c r="H704" s="391">
        <v>0</v>
      </c>
      <c r="I704" s="391">
        <v>103</v>
      </c>
    </row>
    <row r="705" spans="1:9" ht="24">
      <c r="A705" s="391">
        <v>702</v>
      </c>
      <c r="B705" s="391" t="s">
        <v>3118</v>
      </c>
      <c r="C705" s="391" t="s">
        <v>1123</v>
      </c>
      <c r="D705" s="391" t="s">
        <v>239</v>
      </c>
      <c r="E705" s="391" t="s">
        <v>3119</v>
      </c>
      <c r="F705" s="391" t="s">
        <v>3120</v>
      </c>
      <c r="G705" s="391">
        <f t="shared" si="10"/>
        <v>103</v>
      </c>
      <c r="H705" s="391">
        <v>0</v>
      </c>
      <c r="I705" s="391">
        <v>103</v>
      </c>
    </row>
    <row r="706" spans="1:9" ht="24">
      <c r="A706" s="391">
        <v>703</v>
      </c>
      <c r="B706" s="391" t="s">
        <v>3118</v>
      </c>
      <c r="C706" s="391" t="s">
        <v>1123</v>
      </c>
      <c r="D706" s="391" t="s">
        <v>239</v>
      </c>
      <c r="E706" s="391" t="s">
        <v>3119</v>
      </c>
      <c r="F706" s="391" t="s">
        <v>3120</v>
      </c>
      <c r="G706" s="391">
        <f t="shared" si="10"/>
        <v>103</v>
      </c>
      <c r="H706" s="391">
        <v>0</v>
      </c>
      <c r="I706" s="391">
        <v>103</v>
      </c>
    </row>
    <row r="707" spans="1:9" ht="24">
      <c r="A707" s="391">
        <v>704</v>
      </c>
      <c r="B707" s="391" t="s">
        <v>3121</v>
      </c>
      <c r="C707" s="391" t="s">
        <v>1123</v>
      </c>
      <c r="D707" s="391" t="s">
        <v>239</v>
      </c>
      <c r="E707" s="391" t="s">
        <v>3122</v>
      </c>
      <c r="F707" s="391">
        <f>-2277-4761</f>
        <v>-7038</v>
      </c>
      <c r="G707" s="391">
        <f t="shared" si="10"/>
        <v>108</v>
      </c>
      <c r="H707" s="391">
        <v>0</v>
      </c>
      <c r="I707" s="391">
        <v>108</v>
      </c>
    </row>
    <row r="708" spans="1:9">
      <c r="A708" s="391">
        <v>705</v>
      </c>
      <c r="B708" s="391" t="s">
        <v>3123</v>
      </c>
      <c r="C708" s="391" t="s">
        <v>1123</v>
      </c>
      <c r="D708" s="391" t="s">
        <v>239</v>
      </c>
      <c r="E708" s="391" t="s">
        <v>3124</v>
      </c>
      <c r="F708" s="391" t="s">
        <v>3125</v>
      </c>
      <c r="G708" s="391">
        <f t="shared" ref="G708:G771" si="11">SUM(H708:I708)</f>
        <v>108</v>
      </c>
      <c r="H708" s="391">
        <v>98</v>
      </c>
      <c r="I708" s="391">
        <v>10</v>
      </c>
    </row>
    <row r="709" spans="1:9">
      <c r="A709" s="391">
        <v>706</v>
      </c>
      <c r="B709" s="391" t="s">
        <v>3126</v>
      </c>
      <c r="C709" s="391" t="s">
        <v>1123</v>
      </c>
      <c r="D709" s="391" t="s">
        <v>239</v>
      </c>
      <c r="E709" s="391" t="s">
        <v>3127</v>
      </c>
      <c r="F709" s="391" t="s">
        <v>3128</v>
      </c>
      <c r="G709" s="391">
        <f t="shared" si="11"/>
        <v>110</v>
      </c>
      <c r="H709" s="391">
        <v>50</v>
      </c>
      <c r="I709" s="391">
        <v>60</v>
      </c>
    </row>
    <row r="710" spans="1:9" ht="24">
      <c r="A710" s="391">
        <v>707</v>
      </c>
      <c r="B710" s="391" t="s">
        <v>3129</v>
      </c>
      <c r="C710" s="391" t="s">
        <v>1123</v>
      </c>
      <c r="D710" s="391" t="s">
        <v>1327</v>
      </c>
      <c r="E710" s="391" t="s">
        <v>3130</v>
      </c>
      <c r="F710" s="391" t="s">
        <v>3131</v>
      </c>
      <c r="G710" s="391">
        <f t="shared" si="11"/>
        <v>114</v>
      </c>
      <c r="H710" s="391">
        <v>0</v>
      </c>
      <c r="I710" s="391">
        <v>114</v>
      </c>
    </row>
    <row r="711" spans="1:9">
      <c r="A711" s="391">
        <v>708</v>
      </c>
      <c r="B711" s="391" t="s">
        <v>3132</v>
      </c>
      <c r="C711" s="391" t="s">
        <v>1123</v>
      </c>
      <c r="D711" s="391" t="s">
        <v>239</v>
      </c>
      <c r="E711" s="391" t="s">
        <v>3133</v>
      </c>
      <c r="F711" s="391" t="s">
        <v>3134</v>
      </c>
      <c r="G711" s="391">
        <f t="shared" si="11"/>
        <v>116</v>
      </c>
      <c r="H711" s="391">
        <v>32</v>
      </c>
      <c r="I711" s="391">
        <v>84</v>
      </c>
    </row>
    <row r="712" spans="1:9" ht="24">
      <c r="A712" s="391">
        <v>709</v>
      </c>
      <c r="B712" s="391" t="s">
        <v>3135</v>
      </c>
      <c r="C712" s="391" t="s">
        <v>1123</v>
      </c>
      <c r="D712" s="391" t="s">
        <v>239</v>
      </c>
      <c r="E712" s="391" t="s">
        <v>3136</v>
      </c>
      <c r="F712" s="391" t="s">
        <v>3137</v>
      </c>
      <c r="G712" s="391">
        <f t="shared" si="11"/>
        <v>117</v>
      </c>
      <c r="H712" s="391"/>
      <c r="I712" s="391">
        <v>117</v>
      </c>
    </row>
    <row r="713" spans="1:9">
      <c r="A713" s="391">
        <v>710</v>
      </c>
      <c r="B713" s="391" t="s">
        <v>3138</v>
      </c>
      <c r="C713" s="391" t="s">
        <v>1123</v>
      </c>
      <c r="D713" s="391" t="s">
        <v>239</v>
      </c>
      <c r="E713" s="391" t="s">
        <v>3139</v>
      </c>
      <c r="F713" s="391" t="s">
        <v>3140</v>
      </c>
      <c r="G713" s="391">
        <f t="shared" si="11"/>
        <v>120</v>
      </c>
      <c r="H713" s="391">
        <v>2</v>
      </c>
      <c r="I713" s="391">
        <v>118</v>
      </c>
    </row>
    <row r="714" spans="1:9">
      <c r="A714" s="391">
        <v>711</v>
      </c>
      <c r="B714" s="391" t="s">
        <v>3141</v>
      </c>
      <c r="C714" s="391" t="s">
        <v>1123</v>
      </c>
      <c r="D714" s="391" t="s">
        <v>1327</v>
      </c>
      <c r="E714" s="391" t="s">
        <v>3142</v>
      </c>
      <c r="F714" s="391"/>
      <c r="G714" s="391">
        <f t="shared" si="11"/>
        <v>120</v>
      </c>
      <c r="H714" s="391">
        <v>0</v>
      </c>
      <c r="I714" s="391">
        <v>120</v>
      </c>
    </row>
    <row r="715" spans="1:9">
      <c r="A715" s="391">
        <v>712</v>
      </c>
      <c r="B715" s="391" t="s">
        <v>3143</v>
      </c>
      <c r="C715" s="391" t="s">
        <v>1123</v>
      </c>
      <c r="D715" s="391" t="s">
        <v>239</v>
      </c>
      <c r="E715" s="391" t="s">
        <v>3144</v>
      </c>
      <c r="F715" s="391" t="s">
        <v>3145</v>
      </c>
      <c r="G715" s="391">
        <f t="shared" si="11"/>
        <v>121</v>
      </c>
      <c r="H715" s="391">
        <v>9</v>
      </c>
      <c r="I715" s="391">
        <v>112</v>
      </c>
    </row>
    <row r="716" spans="1:9">
      <c r="A716" s="391">
        <v>713</v>
      </c>
      <c r="B716" s="391" t="s">
        <v>3146</v>
      </c>
      <c r="C716" s="391" t="s">
        <v>1123</v>
      </c>
      <c r="D716" s="391" t="s">
        <v>239</v>
      </c>
      <c r="E716" s="391" t="s">
        <v>3147</v>
      </c>
      <c r="F716" s="391" t="s">
        <v>3148</v>
      </c>
      <c r="G716" s="391">
        <f t="shared" si="11"/>
        <v>122</v>
      </c>
      <c r="H716" s="391">
        <v>0</v>
      </c>
      <c r="I716" s="391">
        <v>122</v>
      </c>
    </row>
    <row r="717" spans="1:9">
      <c r="A717" s="391">
        <v>714</v>
      </c>
      <c r="B717" s="391" t="s">
        <v>3149</v>
      </c>
      <c r="C717" s="391" t="s">
        <v>1123</v>
      </c>
      <c r="D717" s="391" t="s">
        <v>239</v>
      </c>
      <c r="E717" s="391" t="s">
        <v>3150</v>
      </c>
      <c r="F717" s="391" t="s">
        <v>3151</v>
      </c>
      <c r="G717" s="391">
        <f t="shared" si="11"/>
        <v>124</v>
      </c>
      <c r="H717" s="391">
        <v>3</v>
      </c>
      <c r="I717" s="391">
        <v>121</v>
      </c>
    </row>
    <row r="718" spans="1:9">
      <c r="A718" s="391">
        <v>715</v>
      </c>
      <c r="B718" s="391" t="s">
        <v>3152</v>
      </c>
      <c r="C718" s="391" t="s">
        <v>1123</v>
      </c>
      <c r="D718" s="391" t="s">
        <v>239</v>
      </c>
      <c r="E718" s="391" t="s">
        <v>3153</v>
      </c>
      <c r="F718" s="391" t="s">
        <v>3154</v>
      </c>
      <c r="G718" s="391">
        <f t="shared" si="11"/>
        <v>128</v>
      </c>
      <c r="H718" s="391">
        <v>6</v>
      </c>
      <c r="I718" s="391">
        <v>122</v>
      </c>
    </row>
    <row r="719" spans="1:9" ht="24">
      <c r="A719" s="391">
        <v>716</v>
      </c>
      <c r="B719" s="391" t="s">
        <v>3155</v>
      </c>
      <c r="C719" s="391" t="s">
        <v>1123</v>
      </c>
      <c r="D719" s="391" t="s">
        <v>239</v>
      </c>
      <c r="E719" s="391" t="s">
        <v>3156</v>
      </c>
      <c r="F719" s="391" t="s">
        <v>3157</v>
      </c>
      <c r="G719" s="391">
        <f t="shared" si="11"/>
        <v>128</v>
      </c>
      <c r="H719" s="391"/>
      <c r="I719" s="391">
        <v>128</v>
      </c>
    </row>
    <row r="720" spans="1:9">
      <c r="A720" s="391">
        <v>717</v>
      </c>
      <c r="B720" s="391" t="s">
        <v>3158</v>
      </c>
      <c r="C720" s="391" t="s">
        <v>1123</v>
      </c>
      <c r="D720" s="391" t="s">
        <v>1327</v>
      </c>
      <c r="E720" s="391" t="s">
        <v>3159</v>
      </c>
      <c r="F720" s="391" t="s">
        <v>3160</v>
      </c>
      <c r="G720" s="391">
        <f t="shared" si="11"/>
        <v>130</v>
      </c>
      <c r="H720" s="391">
        <v>0</v>
      </c>
      <c r="I720" s="391">
        <v>130</v>
      </c>
    </row>
    <row r="721" spans="1:9">
      <c r="A721" s="391">
        <v>718</v>
      </c>
      <c r="B721" s="391" t="s">
        <v>3161</v>
      </c>
      <c r="C721" s="391" t="s">
        <v>1123</v>
      </c>
      <c r="D721" s="391" t="s">
        <v>239</v>
      </c>
      <c r="E721" s="391" t="s">
        <v>3162</v>
      </c>
      <c r="F721" s="391">
        <f>-330-7777</f>
        <v>-8107</v>
      </c>
      <c r="G721" s="391">
        <f t="shared" si="11"/>
        <v>135</v>
      </c>
      <c r="H721" s="391">
        <v>3</v>
      </c>
      <c r="I721" s="391">
        <v>132</v>
      </c>
    </row>
    <row r="722" spans="1:9">
      <c r="A722" s="391">
        <v>719</v>
      </c>
      <c r="B722" s="391" t="s">
        <v>3163</v>
      </c>
      <c r="C722" s="391" t="s">
        <v>1123</v>
      </c>
      <c r="D722" s="391" t="s">
        <v>239</v>
      </c>
      <c r="E722" s="391" t="s">
        <v>3164</v>
      </c>
      <c r="F722" s="391"/>
      <c r="G722" s="391">
        <f t="shared" si="11"/>
        <v>136</v>
      </c>
      <c r="H722" s="391">
        <v>0</v>
      </c>
      <c r="I722" s="391">
        <v>136</v>
      </c>
    </row>
    <row r="723" spans="1:9">
      <c r="A723" s="391">
        <v>720</v>
      </c>
      <c r="B723" s="391" t="s">
        <v>3165</v>
      </c>
      <c r="C723" s="391" t="s">
        <v>1123</v>
      </c>
      <c r="D723" s="391" t="s">
        <v>239</v>
      </c>
      <c r="E723" s="391" t="s">
        <v>3166</v>
      </c>
      <c r="F723" s="391" t="s">
        <v>3167</v>
      </c>
      <c r="G723" s="391">
        <f t="shared" si="11"/>
        <v>138</v>
      </c>
      <c r="H723" s="391">
        <v>4</v>
      </c>
      <c r="I723" s="391">
        <v>134</v>
      </c>
    </row>
    <row r="724" spans="1:9">
      <c r="A724" s="391">
        <v>721</v>
      </c>
      <c r="B724" s="391" t="s">
        <v>3168</v>
      </c>
      <c r="C724" s="391" t="s">
        <v>1123</v>
      </c>
      <c r="D724" s="391" t="s">
        <v>239</v>
      </c>
      <c r="E724" s="391" t="s">
        <v>3169</v>
      </c>
      <c r="F724" s="391" t="s">
        <v>3170</v>
      </c>
      <c r="G724" s="391">
        <f t="shared" si="11"/>
        <v>139</v>
      </c>
      <c r="H724" s="391">
        <v>2</v>
      </c>
      <c r="I724" s="391">
        <v>137</v>
      </c>
    </row>
    <row r="725" spans="1:9">
      <c r="A725" s="391">
        <v>722</v>
      </c>
      <c r="B725" s="391" t="s">
        <v>3171</v>
      </c>
      <c r="C725" s="391" t="s">
        <v>1123</v>
      </c>
      <c r="D725" s="391" t="s">
        <v>239</v>
      </c>
      <c r="E725" s="391" t="s">
        <v>3172</v>
      </c>
      <c r="F725" s="391" t="s">
        <v>3173</v>
      </c>
      <c r="G725" s="391">
        <f t="shared" si="11"/>
        <v>139</v>
      </c>
      <c r="H725" s="391">
        <v>4</v>
      </c>
      <c r="I725" s="391">
        <v>135</v>
      </c>
    </row>
    <row r="726" spans="1:9">
      <c r="A726" s="391">
        <v>723</v>
      </c>
      <c r="B726" s="391" t="s">
        <v>3174</v>
      </c>
      <c r="C726" s="391" t="s">
        <v>1123</v>
      </c>
      <c r="D726" s="391" t="s">
        <v>239</v>
      </c>
      <c r="E726" s="391" t="s">
        <v>3175</v>
      </c>
      <c r="F726" s="391" t="s">
        <v>3176</v>
      </c>
      <c r="G726" s="391">
        <f t="shared" si="11"/>
        <v>141</v>
      </c>
      <c r="H726" s="391"/>
      <c r="I726" s="391">
        <v>141</v>
      </c>
    </row>
    <row r="727" spans="1:9">
      <c r="A727" s="391">
        <v>724</v>
      </c>
      <c r="B727" s="391" t="s">
        <v>3177</v>
      </c>
      <c r="C727" s="391" t="s">
        <v>1123</v>
      </c>
      <c r="D727" s="391" t="s">
        <v>239</v>
      </c>
      <c r="E727" s="391" t="s">
        <v>3178</v>
      </c>
      <c r="F727" s="391" t="s">
        <v>3179</v>
      </c>
      <c r="G727" s="391">
        <f t="shared" si="11"/>
        <v>144</v>
      </c>
      <c r="H727" s="391">
        <v>0</v>
      </c>
      <c r="I727" s="391">
        <v>144</v>
      </c>
    </row>
    <row r="728" spans="1:9">
      <c r="A728" s="391">
        <v>725</v>
      </c>
      <c r="B728" s="391" t="s">
        <v>3180</v>
      </c>
      <c r="C728" s="391" t="s">
        <v>1123</v>
      </c>
      <c r="D728" s="391" t="s">
        <v>239</v>
      </c>
      <c r="E728" s="391" t="s">
        <v>3181</v>
      </c>
      <c r="F728" s="391" t="s">
        <v>3182</v>
      </c>
      <c r="G728" s="391">
        <f t="shared" si="11"/>
        <v>150</v>
      </c>
      <c r="H728" s="391">
        <v>0</v>
      </c>
      <c r="I728" s="391">
        <v>150</v>
      </c>
    </row>
    <row r="729" spans="1:9">
      <c r="A729" s="391">
        <v>726</v>
      </c>
      <c r="B729" s="391" t="s">
        <v>3183</v>
      </c>
      <c r="C729" s="391" t="s">
        <v>1123</v>
      </c>
      <c r="D729" s="391" t="s">
        <v>1327</v>
      </c>
      <c r="E729" s="391" t="s">
        <v>3184</v>
      </c>
      <c r="F729" s="391" t="s">
        <v>3185</v>
      </c>
      <c r="G729" s="391">
        <f t="shared" si="11"/>
        <v>150</v>
      </c>
      <c r="H729" s="391">
        <v>0</v>
      </c>
      <c r="I729" s="391">
        <v>150</v>
      </c>
    </row>
    <row r="730" spans="1:9">
      <c r="A730" s="391">
        <v>727</v>
      </c>
      <c r="B730" s="391" t="s">
        <v>3186</v>
      </c>
      <c r="C730" s="391" t="s">
        <v>1123</v>
      </c>
      <c r="D730" s="391" t="s">
        <v>239</v>
      </c>
      <c r="E730" s="391" t="s">
        <v>3187</v>
      </c>
      <c r="F730" s="391" t="s">
        <v>3188</v>
      </c>
      <c r="G730" s="391">
        <f t="shared" si="11"/>
        <v>154</v>
      </c>
      <c r="H730" s="391">
        <v>0</v>
      </c>
      <c r="I730" s="391">
        <v>154</v>
      </c>
    </row>
    <row r="731" spans="1:9">
      <c r="A731" s="391">
        <v>728</v>
      </c>
      <c r="B731" s="391" t="s">
        <v>3189</v>
      </c>
      <c r="C731" s="391" t="s">
        <v>1123</v>
      </c>
      <c r="D731" s="391" t="s">
        <v>239</v>
      </c>
      <c r="E731" s="391" t="s">
        <v>3190</v>
      </c>
      <c r="F731" s="391" t="s">
        <v>3191</v>
      </c>
      <c r="G731" s="391">
        <f t="shared" si="11"/>
        <v>155</v>
      </c>
      <c r="H731" s="391">
        <v>0</v>
      </c>
      <c r="I731" s="391">
        <v>155</v>
      </c>
    </row>
    <row r="732" spans="1:9">
      <c r="A732" s="391">
        <v>729</v>
      </c>
      <c r="B732" s="391" t="s">
        <v>3192</v>
      </c>
      <c r="C732" s="391" t="s">
        <v>1123</v>
      </c>
      <c r="D732" s="391" t="s">
        <v>239</v>
      </c>
      <c r="E732" s="391" t="s">
        <v>3193</v>
      </c>
      <c r="F732" s="391" t="s">
        <v>3194</v>
      </c>
      <c r="G732" s="391">
        <f t="shared" si="11"/>
        <v>156</v>
      </c>
      <c r="H732" s="391">
        <v>0</v>
      </c>
      <c r="I732" s="391">
        <v>156</v>
      </c>
    </row>
    <row r="733" spans="1:9">
      <c r="A733" s="391">
        <v>730</v>
      </c>
      <c r="B733" s="391" t="s">
        <v>3195</v>
      </c>
      <c r="C733" s="391" t="s">
        <v>1123</v>
      </c>
      <c r="D733" s="391" t="s">
        <v>239</v>
      </c>
      <c r="E733" s="391" t="s">
        <v>3196</v>
      </c>
      <c r="F733" s="391" t="s">
        <v>3197</v>
      </c>
      <c r="G733" s="391">
        <f t="shared" si="11"/>
        <v>163</v>
      </c>
      <c r="H733" s="391">
        <v>10</v>
      </c>
      <c r="I733" s="391">
        <v>153</v>
      </c>
    </row>
    <row r="734" spans="1:9">
      <c r="A734" s="391">
        <v>731</v>
      </c>
      <c r="B734" s="391" t="s">
        <v>3198</v>
      </c>
      <c r="C734" s="391" t="s">
        <v>1123</v>
      </c>
      <c r="D734" s="391" t="s">
        <v>239</v>
      </c>
      <c r="E734" s="391" t="s">
        <v>3199</v>
      </c>
      <c r="F734" s="391" t="s">
        <v>3200</v>
      </c>
      <c r="G734" s="391">
        <f t="shared" si="11"/>
        <v>169</v>
      </c>
      <c r="H734" s="391">
        <v>1</v>
      </c>
      <c r="I734" s="391">
        <v>168</v>
      </c>
    </row>
    <row r="735" spans="1:9">
      <c r="A735" s="391">
        <v>732</v>
      </c>
      <c r="B735" s="391" t="s">
        <v>3201</v>
      </c>
      <c r="C735" s="391" t="s">
        <v>1123</v>
      </c>
      <c r="D735" s="391" t="s">
        <v>239</v>
      </c>
      <c r="E735" s="391" t="s">
        <v>3202</v>
      </c>
      <c r="F735" s="391"/>
      <c r="G735" s="391">
        <f t="shared" si="11"/>
        <v>169</v>
      </c>
      <c r="H735" s="391">
        <v>0</v>
      </c>
      <c r="I735" s="391">
        <v>169</v>
      </c>
    </row>
    <row r="736" spans="1:9">
      <c r="A736" s="391">
        <v>733</v>
      </c>
      <c r="B736" s="391" t="s">
        <v>3203</v>
      </c>
      <c r="C736" s="391" t="s">
        <v>1123</v>
      </c>
      <c r="D736" s="391" t="s">
        <v>213</v>
      </c>
      <c r="E736" s="391" t="s">
        <v>3204</v>
      </c>
      <c r="F736" s="391" t="s">
        <v>3205</v>
      </c>
      <c r="G736" s="391">
        <f t="shared" si="11"/>
        <v>175</v>
      </c>
      <c r="H736" s="391">
        <v>0</v>
      </c>
      <c r="I736" s="391">
        <v>175</v>
      </c>
    </row>
    <row r="737" spans="1:9">
      <c r="A737" s="391">
        <v>734</v>
      </c>
      <c r="B737" s="391" t="s">
        <v>3206</v>
      </c>
      <c r="C737" s="391" t="s">
        <v>1123</v>
      </c>
      <c r="D737" s="391" t="s">
        <v>239</v>
      </c>
      <c r="E737" s="391" t="s">
        <v>3207</v>
      </c>
      <c r="F737" s="391" t="s">
        <v>3208</v>
      </c>
      <c r="G737" s="391">
        <f t="shared" si="11"/>
        <v>181</v>
      </c>
      <c r="H737" s="391">
        <v>0</v>
      </c>
      <c r="I737" s="391">
        <v>181</v>
      </c>
    </row>
    <row r="738" spans="1:9">
      <c r="A738" s="391">
        <v>735</v>
      </c>
      <c r="B738" s="391" t="s">
        <v>3209</v>
      </c>
      <c r="C738" s="391" t="s">
        <v>1123</v>
      </c>
      <c r="D738" s="391" t="s">
        <v>239</v>
      </c>
      <c r="E738" s="391" t="s">
        <v>3210</v>
      </c>
      <c r="F738" s="391" t="s">
        <v>3211</v>
      </c>
      <c r="G738" s="391">
        <f t="shared" si="11"/>
        <v>184</v>
      </c>
      <c r="H738" s="391">
        <v>26</v>
      </c>
      <c r="I738" s="391">
        <v>158</v>
      </c>
    </row>
    <row r="739" spans="1:9">
      <c r="A739" s="391">
        <v>736</v>
      </c>
      <c r="B739" s="391" t="s">
        <v>3212</v>
      </c>
      <c r="C739" s="391" t="s">
        <v>1123</v>
      </c>
      <c r="D739" s="391" t="s">
        <v>239</v>
      </c>
      <c r="E739" s="391" t="s">
        <v>3213</v>
      </c>
      <c r="F739" s="391" t="s">
        <v>3214</v>
      </c>
      <c r="G739" s="391">
        <f t="shared" si="11"/>
        <v>185</v>
      </c>
      <c r="H739" s="391">
        <v>6</v>
      </c>
      <c r="I739" s="391">
        <v>179</v>
      </c>
    </row>
    <row r="740" spans="1:9">
      <c r="A740" s="391">
        <v>737</v>
      </c>
      <c r="B740" s="391" t="s">
        <v>3215</v>
      </c>
      <c r="C740" s="391" t="s">
        <v>1123</v>
      </c>
      <c r="D740" s="391" t="s">
        <v>239</v>
      </c>
      <c r="E740" s="391" t="s">
        <v>3216</v>
      </c>
      <c r="F740" s="391" t="s">
        <v>3217</v>
      </c>
      <c r="G740" s="391">
        <f t="shared" si="11"/>
        <v>185</v>
      </c>
      <c r="H740" s="391"/>
      <c r="I740" s="391">
        <v>185</v>
      </c>
    </row>
    <row r="741" spans="1:9">
      <c r="A741" s="391">
        <v>738</v>
      </c>
      <c r="B741" s="391" t="s">
        <v>3218</v>
      </c>
      <c r="C741" s="391" t="s">
        <v>1123</v>
      </c>
      <c r="D741" s="391" t="s">
        <v>239</v>
      </c>
      <c r="E741" s="391" t="s">
        <v>3219</v>
      </c>
      <c r="F741" s="391"/>
      <c r="G741" s="391">
        <f t="shared" si="11"/>
        <v>187</v>
      </c>
      <c r="H741" s="391">
        <v>0</v>
      </c>
      <c r="I741" s="391">
        <v>187</v>
      </c>
    </row>
    <row r="742" spans="1:9">
      <c r="A742" s="391">
        <v>739</v>
      </c>
      <c r="B742" s="391" t="s">
        <v>3220</v>
      </c>
      <c r="C742" s="391" t="s">
        <v>1123</v>
      </c>
      <c r="D742" s="391" t="s">
        <v>239</v>
      </c>
      <c r="E742" s="391" t="s">
        <v>3221</v>
      </c>
      <c r="F742" s="391" t="s">
        <v>3222</v>
      </c>
      <c r="G742" s="391">
        <f t="shared" si="11"/>
        <v>194</v>
      </c>
      <c r="H742" s="391"/>
      <c r="I742" s="391">
        <v>194</v>
      </c>
    </row>
    <row r="743" spans="1:9" ht="24">
      <c r="A743" s="391">
        <v>740</v>
      </c>
      <c r="B743" s="391" t="s">
        <v>3223</v>
      </c>
      <c r="C743" s="391" t="s">
        <v>1123</v>
      </c>
      <c r="D743" s="391" t="s">
        <v>239</v>
      </c>
      <c r="E743" s="391" t="s">
        <v>3224</v>
      </c>
      <c r="F743" s="391" t="s">
        <v>3225</v>
      </c>
      <c r="G743" s="391">
        <f t="shared" si="11"/>
        <v>197</v>
      </c>
      <c r="H743" s="391">
        <v>0</v>
      </c>
      <c r="I743" s="391">
        <v>197</v>
      </c>
    </row>
    <row r="744" spans="1:9" ht="24">
      <c r="A744" s="391">
        <v>741</v>
      </c>
      <c r="B744" s="391" t="s">
        <v>3226</v>
      </c>
      <c r="C744" s="391" t="s">
        <v>1123</v>
      </c>
      <c r="D744" s="391" t="s">
        <v>239</v>
      </c>
      <c r="E744" s="391" t="s">
        <v>3227</v>
      </c>
      <c r="F744" s="391" t="s">
        <v>3228</v>
      </c>
      <c r="G744" s="391">
        <f t="shared" si="11"/>
        <v>201</v>
      </c>
      <c r="H744" s="391">
        <v>0</v>
      </c>
      <c r="I744" s="391">
        <v>201</v>
      </c>
    </row>
    <row r="745" spans="1:9">
      <c r="A745" s="391">
        <v>742</v>
      </c>
      <c r="B745" s="391" t="s">
        <v>3229</v>
      </c>
      <c r="C745" s="391" t="s">
        <v>1123</v>
      </c>
      <c r="D745" s="391" t="s">
        <v>239</v>
      </c>
      <c r="E745" s="391" t="s">
        <v>3230</v>
      </c>
      <c r="F745" s="391" t="s">
        <v>3231</v>
      </c>
      <c r="G745" s="391">
        <f t="shared" si="11"/>
        <v>217</v>
      </c>
      <c r="H745" s="391">
        <v>17</v>
      </c>
      <c r="I745" s="391">
        <v>200</v>
      </c>
    </row>
    <row r="746" spans="1:9">
      <c r="A746" s="391">
        <v>743</v>
      </c>
      <c r="B746" s="391" t="s">
        <v>3232</v>
      </c>
      <c r="C746" s="391" t="s">
        <v>1123</v>
      </c>
      <c r="D746" s="391" t="s">
        <v>239</v>
      </c>
      <c r="E746" s="391" t="s">
        <v>3233</v>
      </c>
      <c r="F746" s="391" t="s">
        <v>3234</v>
      </c>
      <c r="G746" s="391">
        <f t="shared" si="11"/>
        <v>220</v>
      </c>
      <c r="H746" s="391"/>
      <c r="I746" s="391">
        <v>220</v>
      </c>
    </row>
    <row r="747" spans="1:9">
      <c r="A747" s="391">
        <v>744</v>
      </c>
      <c r="B747" s="391" t="s">
        <v>3235</v>
      </c>
      <c r="C747" s="391" t="s">
        <v>1123</v>
      </c>
      <c r="D747" s="391" t="s">
        <v>213</v>
      </c>
      <c r="E747" s="391" t="s">
        <v>3236</v>
      </c>
      <c r="F747" s="391" t="s">
        <v>3237</v>
      </c>
      <c r="G747" s="391">
        <f t="shared" si="11"/>
        <v>223</v>
      </c>
      <c r="H747" s="391">
        <v>0</v>
      </c>
      <c r="I747" s="391">
        <v>223</v>
      </c>
    </row>
    <row r="748" spans="1:9">
      <c r="A748" s="391">
        <v>745</v>
      </c>
      <c r="B748" s="391" t="s">
        <v>3238</v>
      </c>
      <c r="C748" s="391" t="s">
        <v>1123</v>
      </c>
      <c r="D748" s="391" t="s">
        <v>239</v>
      </c>
      <c r="E748" s="391" t="s">
        <v>3239</v>
      </c>
      <c r="F748" s="391">
        <f>-6670-7000</f>
        <v>-13670</v>
      </c>
      <c r="G748" s="391">
        <f t="shared" si="11"/>
        <v>228</v>
      </c>
      <c r="H748" s="391">
        <v>4</v>
      </c>
      <c r="I748" s="391">
        <v>224</v>
      </c>
    </row>
    <row r="749" spans="1:9">
      <c r="A749" s="391">
        <v>746</v>
      </c>
      <c r="B749" s="391" t="s">
        <v>3240</v>
      </c>
      <c r="C749" s="391" t="s">
        <v>1123</v>
      </c>
      <c r="D749" s="391" t="s">
        <v>239</v>
      </c>
      <c r="E749" s="391" t="s">
        <v>3241</v>
      </c>
      <c r="F749" s="391" t="s">
        <v>3242</v>
      </c>
      <c r="G749" s="391">
        <f t="shared" si="11"/>
        <v>230</v>
      </c>
      <c r="H749" s="391">
        <v>7</v>
      </c>
      <c r="I749" s="391">
        <v>223</v>
      </c>
    </row>
    <row r="750" spans="1:9">
      <c r="A750" s="391">
        <v>747</v>
      </c>
      <c r="B750" s="391" t="s">
        <v>3243</v>
      </c>
      <c r="C750" s="391" t="s">
        <v>1123</v>
      </c>
      <c r="D750" s="391" t="s">
        <v>239</v>
      </c>
      <c r="E750" s="391" t="s">
        <v>3244</v>
      </c>
      <c r="F750" s="391" t="s">
        <v>3245</v>
      </c>
      <c r="G750" s="391">
        <f t="shared" si="11"/>
        <v>237</v>
      </c>
      <c r="H750" s="391">
        <v>0</v>
      </c>
      <c r="I750" s="391">
        <v>237</v>
      </c>
    </row>
    <row r="751" spans="1:9">
      <c r="A751" s="391">
        <v>748</v>
      </c>
      <c r="B751" s="391" t="s">
        <v>3246</v>
      </c>
      <c r="C751" s="391" t="s">
        <v>1123</v>
      </c>
      <c r="D751" s="391" t="s">
        <v>239</v>
      </c>
      <c r="E751" s="391" t="s">
        <v>3247</v>
      </c>
      <c r="F751" s="391" t="s">
        <v>3248</v>
      </c>
      <c r="G751" s="391">
        <f t="shared" si="11"/>
        <v>239</v>
      </c>
      <c r="H751" s="391">
        <v>0</v>
      </c>
      <c r="I751" s="391">
        <v>239</v>
      </c>
    </row>
    <row r="752" spans="1:9">
      <c r="A752" s="391">
        <v>749</v>
      </c>
      <c r="B752" s="391" t="s">
        <v>3249</v>
      </c>
      <c r="C752" s="391" t="s">
        <v>1123</v>
      </c>
      <c r="D752" s="391" t="s">
        <v>239</v>
      </c>
      <c r="E752" s="391" t="s">
        <v>3250</v>
      </c>
      <c r="F752" s="391" t="s">
        <v>3251</v>
      </c>
      <c r="G752" s="391">
        <f t="shared" si="11"/>
        <v>239</v>
      </c>
      <c r="H752" s="391">
        <v>2</v>
      </c>
      <c r="I752" s="391">
        <v>237</v>
      </c>
    </row>
    <row r="753" spans="1:9" ht="24">
      <c r="A753" s="391">
        <v>750</v>
      </c>
      <c r="B753" s="391" t="s">
        <v>3252</v>
      </c>
      <c r="C753" s="391" t="s">
        <v>1123</v>
      </c>
      <c r="D753" s="391" t="s">
        <v>239</v>
      </c>
      <c r="E753" s="391" t="s">
        <v>3253</v>
      </c>
      <c r="F753" s="391" t="s">
        <v>3254</v>
      </c>
      <c r="G753" s="391">
        <f t="shared" si="11"/>
        <v>240</v>
      </c>
      <c r="H753" s="391">
        <v>0</v>
      </c>
      <c r="I753" s="391">
        <v>240</v>
      </c>
    </row>
    <row r="754" spans="1:9">
      <c r="A754" s="391">
        <v>751</v>
      </c>
      <c r="B754" s="391" t="s">
        <v>3255</v>
      </c>
      <c r="C754" s="391" t="s">
        <v>1123</v>
      </c>
      <c r="D754" s="391" t="s">
        <v>239</v>
      </c>
      <c r="E754" s="391" t="s">
        <v>3256</v>
      </c>
      <c r="F754" s="391" t="s">
        <v>3257</v>
      </c>
      <c r="G754" s="391">
        <f t="shared" si="11"/>
        <v>246</v>
      </c>
      <c r="H754" s="391">
        <v>0</v>
      </c>
      <c r="I754" s="391">
        <v>246</v>
      </c>
    </row>
    <row r="755" spans="1:9">
      <c r="A755" s="391">
        <v>752</v>
      </c>
      <c r="B755" s="391" t="s">
        <v>3258</v>
      </c>
      <c r="C755" s="391" t="s">
        <v>1123</v>
      </c>
      <c r="D755" s="391" t="s">
        <v>239</v>
      </c>
      <c r="E755" s="391" t="s">
        <v>3259</v>
      </c>
      <c r="F755" s="391" t="s">
        <v>3260</v>
      </c>
      <c r="G755" s="391">
        <f t="shared" si="11"/>
        <v>247</v>
      </c>
      <c r="H755" s="391"/>
      <c r="I755" s="391">
        <v>247</v>
      </c>
    </row>
    <row r="756" spans="1:9" ht="36">
      <c r="A756" s="391">
        <v>753</v>
      </c>
      <c r="B756" s="391" t="s">
        <v>3261</v>
      </c>
      <c r="C756" s="391" t="s">
        <v>1123</v>
      </c>
      <c r="D756" s="391" t="s">
        <v>239</v>
      </c>
      <c r="E756" s="391" t="s">
        <v>3262</v>
      </c>
      <c r="F756" s="391" t="s">
        <v>3263</v>
      </c>
      <c r="G756" s="391">
        <f t="shared" si="11"/>
        <v>252</v>
      </c>
      <c r="H756" s="391">
        <v>0</v>
      </c>
      <c r="I756" s="391">
        <v>252</v>
      </c>
    </row>
    <row r="757" spans="1:9">
      <c r="A757" s="391">
        <v>754</v>
      </c>
      <c r="B757" s="391" t="s">
        <v>3264</v>
      </c>
      <c r="C757" s="391" t="s">
        <v>1123</v>
      </c>
      <c r="D757" s="391" t="s">
        <v>239</v>
      </c>
      <c r="E757" s="391" t="s">
        <v>3265</v>
      </c>
      <c r="F757" s="391" t="s">
        <v>3266</v>
      </c>
      <c r="G757" s="391">
        <f t="shared" si="11"/>
        <v>260</v>
      </c>
      <c r="H757" s="391">
        <v>0</v>
      </c>
      <c r="I757" s="391">
        <v>260</v>
      </c>
    </row>
    <row r="758" spans="1:9">
      <c r="A758" s="391">
        <v>755</v>
      </c>
      <c r="B758" s="391" t="s">
        <v>3267</v>
      </c>
      <c r="C758" s="391" t="s">
        <v>1123</v>
      </c>
      <c r="D758" s="391" t="s">
        <v>239</v>
      </c>
      <c r="E758" s="391" t="s">
        <v>3268</v>
      </c>
      <c r="F758" s="391" t="s">
        <v>3269</v>
      </c>
      <c r="G758" s="391">
        <f t="shared" si="11"/>
        <v>269</v>
      </c>
      <c r="H758" s="391">
        <v>0</v>
      </c>
      <c r="I758" s="391">
        <v>269</v>
      </c>
    </row>
    <row r="759" spans="1:9">
      <c r="A759" s="391">
        <v>756</v>
      </c>
      <c r="B759" s="391" t="s">
        <v>3270</v>
      </c>
      <c r="C759" s="391" t="s">
        <v>1123</v>
      </c>
      <c r="D759" s="391" t="s">
        <v>239</v>
      </c>
      <c r="E759" s="391" t="s">
        <v>3271</v>
      </c>
      <c r="F759" s="391" t="s">
        <v>3272</v>
      </c>
      <c r="G759" s="391">
        <f t="shared" si="11"/>
        <v>280</v>
      </c>
      <c r="H759" s="391">
        <v>1</v>
      </c>
      <c r="I759" s="391">
        <v>279</v>
      </c>
    </row>
    <row r="760" spans="1:9">
      <c r="A760" s="391">
        <v>757</v>
      </c>
      <c r="B760" s="391" t="s">
        <v>3273</v>
      </c>
      <c r="C760" s="391" t="s">
        <v>1123</v>
      </c>
      <c r="D760" s="391" t="s">
        <v>239</v>
      </c>
      <c r="E760" s="391" t="s">
        <v>3274</v>
      </c>
      <c r="F760" s="391" t="s">
        <v>3275</v>
      </c>
      <c r="G760" s="391">
        <f t="shared" si="11"/>
        <v>281</v>
      </c>
      <c r="H760" s="391"/>
      <c r="I760" s="391">
        <v>281</v>
      </c>
    </row>
    <row r="761" spans="1:9" ht="24">
      <c r="A761" s="391">
        <v>758</v>
      </c>
      <c r="B761" s="391" t="s">
        <v>3276</v>
      </c>
      <c r="C761" s="391" t="s">
        <v>1123</v>
      </c>
      <c r="D761" s="391" t="s">
        <v>239</v>
      </c>
      <c r="E761" s="391" t="s">
        <v>3277</v>
      </c>
      <c r="F761" s="391" t="s">
        <v>3278</v>
      </c>
      <c r="G761" s="391">
        <f t="shared" si="11"/>
        <v>283</v>
      </c>
      <c r="H761" s="391">
        <v>0</v>
      </c>
      <c r="I761" s="391">
        <v>283</v>
      </c>
    </row>
    <row r="762" spans="1:9" ht="24">
      <c r="A762" s="391">
        <v>759</v>
      </c>
      <c r="B762" s="391" t="s">
        <v>3279</v>
      </c>
      <c r="C762" s="391" t="s">
        <v>1123</v>
      </c>
      <c r="D762" s="391" t="s">
        <v>239</v>
      </c>
      <c r="E762" s="391" t="s">
        <v>3280</v>
      </c>
      <c r="F762" s="391">
        <f>-6009-1000</f>
        <v>-7009</v>
      </c>
      <c r="G762" s="391">
        <f t="shared" si="11"/>
        <v>284</v>
      </c>
      <c r="H762" s="391">
        <v>2</v>
      </c>
      <c r="I762" s="391">
        <v>282</v>
      </c>
    </row>
    <row r="763" spans="1:9">
      <c r="A763" s="391">
        <v>760</v>
      </c>
      <c r="B763" s="391" t="s">
        <v>3281</v>
      </c>
      <c r="C763" s="391" t="s">
        <v>1123</v>
      </c>
      <c r="D763" s="391" t="s">
        <v>239</v>
      </c>
      <c r="E763" s="391" t="s">
        <v>3282</v>
      </c>
      <c r="F763" s="391">
        <f>-792-1122</f>
        <v>-1914</v>
      </c>
      <c r="G763" s="391">
        <f t="shared" si="11"/>
        <v>287</v>
      </c>
      <c r="H763" s="391">
        <v>15</v>
      </c>
      <c r="I763" s="391">
        <v>272</v>
      </c>
    </row>
    <row r="764" spans="1:9">
      <c r="A764" s="391">
        <v>761</v>
      </c>
      <c r="B764" s="391" t="s">
        <v>3283</v>
      </c>
      <c r="C764" s="391" t="s">
        <v>1123</v>
      </c>
      <c r="D764" s="391" t="s">
        <v>239</v>
      </c>
      <c r="E764" s="391" t="s">
        <v>3284</v>
      </c>
      <c r="F764" s="391"/>
      <c r="G764" s="391">
        <f t="shared" si="11"/>
        <v>288</v>
      </c>
      <c r="H764" s="391">
        <v>0</v>
      </c>
      <c r="I764" s="391">
        <v>288</v>
      </c>
    </row>
    <row r="765" spans="1:9" ht="24">
      <c r="A765" s="391">
        <v>762</v>
      </c>
      <c r="B765" s="391" t="s">
        <v>3285</v>
      </c>
      <c r="C765" s="391" t="s">
        <v>1123</v>
      </c>
      <c r="D765" s="391" t="s">
        <v>239</v>
      </c>
      <c r="E765" s="391" t="s">
        <v>3286</v>
      </c>
      <c r="F765" s="391" t="s">
        <v>3287</v>
      </c>
      <c r="G765" s="391">
        <f t="shared" si="11"/>
        <v>295</v>
      </c>
      <c r="H765" s="391"/>
      <c r="I765" s="391">
        <v>295</v>
      </c>
    </row>
    <row r="766" spans="1:9">
      <c r="A766" s="391">
        <v>763</v>
      </c>
      <c r="B766" s="391" t="s">
        <v>3288</v>
      </c>
      <c r="C766" s="391" t="s">
        <v>1123</v>
      </c>
      <c r="D766" s="391" t="s">
        <v>239</v>
      </c>
      <c r="E766" s="391" t="s">
        <v>3289</v>
      </c>
      <c r="F766" s="391">
        <f>-753-3131</f>
        <v>-3884</v>
      </c>
      <c r="G766" s="391">
        <f t="shared" si="11"/>
        <v>303</v>
      </c>
      <c r="H766" s="391">
        <v>5</v>
      </c>
      <c r="I766" s="391">
        <v>298</v>
      </c>
    </row>
    <row r="767" spans="1:9">
      <c r="A767" s="391">
        <v>764</v>
      </c>
      <c r="B767" s="391" t="s">
        <v>3290</v>
      </c>
      <c r="C767" s="391" t="s">
        <v>1123</v>
      </c>
      <c r="D767" s="391" t="s">
        <v>239</v>
      </c>
      <c r="E767" s="391" t="s">
        <v>3291</v>
      </c>
      <c r="F767" s="391" t="s">
        <v>3292</v>
      </c>
      <c r="G767" s="391">
        <f t="shared" si="11"/>
        <v>304</v>
      </c>
      <c r="H767" s="391">
        <v>3</v>
      </c>
      <c r="I767" s="391">
        <v>301</v>
      </c>
    </row>
    <row r="768" spans="1:9">
      <c r="A768" s="391">
        <v>765</v>
      </c>
      <c r="B768" s="391" t="s">
        <v>3293</v>
      </c>
      <c r="C768" s="391" t="s">
        <v>1123</v>
      </c>
      <c r="D768" s="391" t="s">
        <v>239</v>
      </c>
      <c r="E768" s="391" t="s">
        <v>3294</v>
      </c>
      <c r="F768" s="391" t="s">
        <v>3295</v>
      </c>
      <c r="G768" s="391">
        <f t="shared" si="11"/>
        <v>305</v>
      </c>
      <c r="H768" s="391">
        <v>3</v>
      </c>
      <c r="I768" s="391">
        <v>302</v>
      </c>
    </row>
    <row r="769" spans="1:9" ht="24">
      <c r="A769" s="391">
        <v>766</v>
      </c>
      <c r="B769" s="391" t="s">
        <v>3296</v>
      </c>
      <c r="C769" s="391" t="s">
        <v>1123</v>
      </c>
      <c r="D769" s="391" t="s">
        <v>1327</v>
      </c>
      <c r="E769" s="391" t="s">
        <v>3297</v>
      </c>
      <c r="F769" s="391" t="s">
        <v>3298</v>
      </c>
      <c r="G769" s="391">
        <f t="shared" si="11"/>
        <v>310</v>
      </c>
      <c r="H769" s="391">
        <v>0</v>
      </c>
      <c r="I769" s="391">
        <v>310</v>
      </c>
    </row>
    <row r="770" spans="1:9">
      <c r="A770" s="391">
        <v>767</v>
      </c>
      <c r="B770" s="391" t="s">
        <v>3299</v>
      </c>
      <c r="C770" s="391" t="s">
        <v>1123</v>
      </c>
      <c r="D770" s="391" t="s">
        <v>1327</v>
      </c>
      <c r="E770" s="391" t="s">
        <v>3300</v>
      </c>
      <c r="F770" s="391" t="s">
        <v>3301</v>
      </c>
      <c r="G770" s="391">
        <f t="shared" si="11"/>
        <v>312</v>
      </c>
      <c r="H770" s="391">
        <v>0</v>
      </c>
      <c r="I770" s="391">
        <v>312</v>
      </c>
    </row>
    <row r="771" spans="1:9">
      <c r="A771" s="391">
        <v>768</v>
      </c>
      <c r="B771" s="391" t="s">
        <v>3302</v>
      </c>
      <c r="C771" s="391" t="s">
        <v>1123</v>
      </c>
      <c r="D771" s="391" t="s">
        <v>239</v>
      </c>
      <c r="E771" s="391" t="s">
        <v>3303</v>
      </c>
      <c r="F771" s="391" t="s">
        <v>3304</v>
      </c>
      <c r="G771" s="391">
        <f t="shared" si="11"/>
        <v>316</v>
      </c>
      <c r="H771" s="391">
        <v>3</v>
      </c>
      <c r="I771" s="391">
        <v>313</v>
      </c>
    </row>
    <row r="772" spans="1:9">
      <c r="A772" s="391">
        <v>769</v>
      </c>
      <c r="B772" s="391" t="s">
        <v>3305</v>
      </c>
      <c r="C772" s="391" t="s">
        <v>1123</v>
      </c>
      <c r="D772" s="391" t="s">
        <v>239</v>
      </c>
      <c r="E772" s="391" t="s">
        <v>3306</v>
      </c>
      <c r="F772" s="391" t="s">
        <v>3307</v>
      </c>
      <c r="G772" s="391">
        <f t="shared" ref="G772:G791" si="12">SUM(H772:I772)</f>
        <v>336</v>
      </c>
      <c r="H772" s="391">
        <v>6</v>
      </c>
      <c r="I772" s="391">
        <v>330</v>
      </c>
    </row>
    <row r="773" spans="1:9">
      <c r="A773" s="391">
        <v>770</v>
      </c>
      <c r="B773" s="391" t="s">
        <v>1418</v>
      </c>
      <c r="C773" s="391" t="s">
        <v>1123</v>
      </c>
      <c r="D773" s="391" t="s">
        <v>239</v>
      </c>
      <c r="E773" s="391" t="s">
        <v>3308</v>
      </c>
      <c r="F773" s="391" t="s">
        <v>3309</v>
      </c>
      <c r="G773" s="391">
        <f t="shared" si="12"/>
        <v>336</v>
      </c>
      <c r="H773" s="391">
        <v>6</v>
      </c>
      <c r="I773" s="391">
        <v>330</v>
      </c>
    </row>
    <row r="774" spans="1:9">
      <c r="A774" s="391">
        <v>771</v>
      </c>
      <c r="B774" s="391" t="s">
        <v>3310</v>
      </c>
      <c r="C774" s="391" t="s">
        <v>1123</v>
      </c>
      <c r="D774" s="391" t="s">
        <v>239</v>
      </c>
      <c r="E774" s="391" t="s">
        <v>3311</v>
      </c>
      <c r="F774" s="391">
        <f>-2171-7000</f>
        <v>-9171</v>
      </c>
      <c r="G774" s="391">
        <f t="shared" si="12"/>
        <v>337</v>
      </c>
      <c r="H774" s="391">
        <v>3</v>
      </c>
      <c r="I774" s="391">
        <v>334</v>
      </c>
    </row>
    <row r="775" spans="1:9" ht="24">
      <c r="A775" s="391">
        <v>772</v>
      </c>
      <c r="B775" s="391" t="s">
        <v>3312</v>
      </c>
      <c r="C775" s="391" t="s">
        <v>1123</v>
      </c>
      <c r="D775" s="391" t="s">
        <v>239</v>
      </c>
      <c r="E775" s="391" t="s">
        <v>3313</v>
      </c>
      <c r="F775" s="391" t="s">
        <v>3314</v>
      </c>
      <c r="G775" s="391">
        <f t="shared" si="12"/>
        <v>363</v>
      </c>
      <c r="H775" s="391">
        <v>5</v>
      </c>
      <c r="I775" s="391">
        <v>358</v>
      </c>
    </row>
    <row r="776" spans="1:9">
      <c r="A776" s="391">
        <v>773</v>
      </c>
      <c r="B776" s="391" t="s">
        <v>3315</v>
      </c>
      <c r="C776" s="391" t="s">
        <v>1123</v>
      </c>
      <c r="D776" s="391" t="s">
        <v>239</v>
      </c>
      <c r="E776" s="391" t="s">
        <v>3316</v>
      </c>
      <c r="F776" s="391" t="s">
        <v>3317</v>
      </c>
      <c r="G776" s="391">
        <f t="shared" si="12"/>
        <v>414</v>
      </c>
      <c r="H776" s="391"/>
      <c r="I776" s="391">
        <v>414</v>
      </c>
    </row>
    <row r="777" spans="1:9">
      <c r="A777" s="391">
        <v>774</v>
      </c>
      <c r="B777" s="391" t="s">
        <v>3318</v>
      </c>
      <c r="C777" s="391" t="s">
        <v>1123</v>
      </c>
      <c r="D777" s="391" t="s">
        <v>239</v>
      </c>
      <c r="E777" s="391" t="s">
        <v>3319</v>
      </c>
      <c r="F777" s="391">
        <f>-2270-3187</f>
        <v>-5457</v>
      </c>
      <c r="G777" s="391">
        <f t="shared" si="12"/>
        <v>425</v>
      </c>
      <c r="H777" s="391"/>
      <c r="I777" s="391">
        <v>425</v>
      </c>
    </row>
    <row r="778" spans="1:9">
      <c r="A778" s="391">
        <v>775</v>
      </c>
      <c r="B778" s="391" t="s">
        <v>3320</v>
      </c>
      <c r="C778" s="391" t="s">
        <v>1123</v>
      </c>
      <c r="D778" s="391" t="s">
        <v>239</v>
      </c>
      <c r="E778" s="391" t="s">
        <v>3321</v>
      </c>
      <c r="F778" s="391" t="s">
        <v>3322</v>
      </c>
      <c r="G778" s="391">
        <f t="shared" si="12"/>
        <v>434</v>
      </c>
      <c r="H778" s="391">
        <v>0</v>
      </c>
      <c r="I778" s="391">
        <v>434</v>
      </c>
    </row>
    <row r="779" spans="1:9">
      <c r="A779" s="391">
        <v>776</v>
      </c>
      <c r="B779" s="391" t="s">
        <v>3323</v>
      </c>
      <c r="C779" s="391" t="s">
        <v>1123</v>
      </c>
      <c r="D779" s="391" t="s">
        <v>239</v>
      </c>
      <c r="E779" s="391" t="s">
        <v>3324</v>
      </c>
      <c r="F779" s="391" t="s">
        <v>3325</v>
      </c>
      <c r="G779" s="391">
        <f t="shared" si="12"/>
        <v>453</v>
      </c>
      <c r="H779" s="391"/>
      <c r="I779" s="391">
        <v>453</v>
      </c>
    </row>
    <row r="780" spans="1:9">
      <c r="A780" s="391">
        <v>777</v>
      </c>
      <c r="B780" s="391" t="s">
        <v>3326</v>
      </c>
      <c r="C780" s="391" t="s">
        <v>1123</v>
      </c>
      <c r="D780" s="391" t="s">
        <v>239</v>
      </c>
      <c r="E780" s="391" t="s">
        <v>3327</v>
      </c>
      <c r="F780" s="391" t="s">
        <v>3328</v>
      </c>
      <c r="G780" s="391">
        <f t="shared" si="12"/>
        <v>465</v>
      </c>
      <c r="H780" s="391">
        <v>2</v>
      </c>
      <c r="I780" s="391">
        <v>463</v>
      </c>
    </row>
    <row r="781" spans="1:9">
      <c r="A781" s="391">
        <v>778</v>
      </c>
      <c r="B781" s="391" t="s">
        <v>3329</v>
      </c>
      <c r="C781" s="391" t="s">
        <v>1123</v>
      </c>
      <c r="D781" s="391" t="s">
        <v>239</v>
      </c>
      <c r="E781" s="391" t="s">
        <v>3330</v>
      </c>
      <c r="F781" s="391">
        <f>-310-7100</f>
        <v>-7410</v>
      </c>
      <c r="G781" s="391">
        <f t="shared" si="12"/>
        <v>479</v>
      </c>
      <c r="H781" s="391"/>
      <c r="I781" s="391">
        <v>479</v>
      </c>
    </row>
    <row r="782" spans="1:9">
      <c r="A782" s="391">
        <v>779</v>
      </c>
      <c r="B782" s="391" t="s">
        <v>3331</v>
      </c>
      <c r="C782" s="391" t="s">
        <v>1123</v>
      </c>
      <c r="D782" s="391" t="s">
        <v>239</v>
      </c>
      <c r="E782" s="391" t="s">
        <v>3332</v>
      </c>
      <c r="F782" s="391" t="s">
        <v>3333</v>
      </c>
      <c r="G782" s="391">
        <f t="shared" si="12"/>
        <v>497</v>
      </c>
      <c r="H782" s="391"/>
      <c r="I782" s="391">
        <v>497</v>
      </c>
    </row>
    <row r="783" spans="1:9">
      <c r="A783" s="391">
        <v>780</v>
      </c>
      <c r="B783" s="391" t="s">
        <v>3334</v>
      </c>
      <c r="C783" s="391" t="s">
        <v>1123</v>
      </c>
      <c r="D783" s="391" t="s">
        <v>239</v>
      </c>
      <c r="E783" s="391" t="s">
        <v>3335</v>
      </c>
      <c r="F783" s="391" t="s">
        <v>3336</v>
      </c>
      <c r="G783" s="391">
        <f t="shared" si="12"/>
        <v>497</v>
      </c>
      <c r="H783" s="391">
        <v>1</v>
      </c>
      <c r="I783" s="391">
        <v>496</v>
      </c>
    </row>
    <row r="784" spans="1:9">
      <c r="A784" s="391">
        <v>781</v>
      </c>
      <c r="B784" s="391" t="s">
        <v>3337</v>
      </c>
      <c r="C784" s="391" t="s">
        <v>1123</v>
      </c>
      <c r="D784" s="391" t="s">
        <v>239</v>
      </c>
      <c r="E784" s="391" t="s">
        <v>3338</v>
      </c>
      <c r="F784" s="391" t="s">
        <v>3339</v>
      </c>
      <c r="G784" s="391">
        <f t="shared" si="12"/>
        <v>503</v>
      </c>
      <c r="H784" s="391">
        <v>3</v>
      </c>
      <c r="I784" s="391">
        <v>500</v>
      </c>
    </row>
    <row r="785" spans="1:9">
      <c r="A785" s="391">
        <v>782</v>
      </c>
      <c r="B785" s="391" t="s">
        <v>3340</v>
      </c>
      <c r="C785" s="391" t="s">
        <v>1123</v>
      </c>
      <c r="D785" s="391" t="s">
        <v>239</v>
      </c>
      <c r="E785" s="391" t="s">
        <v>3341</v>
      </c>
      <c r="F785" s="391" t="s">
        <v>3342</v>
      </c>
      <c r="G785" s="391">
        <f t="shared" si="12"/>
        <v>507</v>
      </c>
      <c r="H785" s="391">
        <v>1</v>
      </c>
      <c r="I785" s="391">
        <v>506</v>
      </c>
    </row>
    <row r="786" spans="1:9">
      <c r="A786" s="391">
        <v>783</v>
      </c>
      <c r="B786" s="391" t="s">
        <v>3343</v>
      </c>
      <c r="C786" s="391" t="s">
        <v>1123</v>
      </c>
      <c r="D786" s="391" t="s">
        <v>239</v>
      </c>
      <c r="E786" s="391" t="s">
        <v>3344</v>
      </c>
      <c r="F786" s="391" t="s">
        <v>3345</v>
      </c>
      <c r="G786" s="391">
        <f t="shared" si="12"/>
        <v>546</v>
      </c>
      <c r="H786" s="391">
        <v>0</v>
      </c>
      <c r="I786" s="391">
        <v>546</v>
      </c>
    </row>
    <row r="787" spans="1:9">
      <c r="A787" s="391">
        <v>784</v>
      </c>
      <c r="B787" s="391" t="s">
        <v>3346</v>
      </c>
      <c r="C787" s="391" t="s">
        <v>1123</v>
      </c>
      <c r="D787" s="391" t="s">
        <v>239</v>
      </c>
      <c r="E787" s="391" t="s">
        <v>3347</v>
      </c>
      <c r="F787" s="391" t="s">
        <v>3348</v>
      </c>
      <c r="G787" s="391">
        <f t="shared" si="12"/>
        <v>602</v>
      </c>
      <c r="H787" s="391">
        <v>2</v>
      </c>
      <c r="I787" s="391">
        <v>600</v>
      </c>
    </row>
    <row r="788" spans="1:9">
      <c r="A788" s="391">
        <v>785</v>
      </c>
      <c r="B788" s="391" t="s">
        <v>3349</v>
      </c>
      <c r="C788" s="391" t="s">
        <v>1123</v>
      </c>
      <c r="D788" s="391" t="s">
        <v>239</v>
      </c>
      <c r="E788" s="391" t="s">
        <v>3350</v>
      </c>
      <c r="F788" s="391" t="s">
        <v>3351</v>
      </c>
      <c r="G788" s="391">
        <f t="shared" si="12"/>
        <v>607</v>
      </c>
      <c r="H788" s="391"/>
      <c r="I788" s="391">
        <v>607</v>
      </c>
    </row>
    <row r="789" spans="1:9">
      <c r="A789" s="391">
        <v>786</v>
      </c>
      <c r="B789" s="391" t="s">
        <v>3352</v>
      </c>
      <c r="C789" s="391" t="s">
        <v>1123</v>
      </c>
      <c r="D789" s="391" t="s">
        <v>239</v>
      </c>
      <c r="E789" s="391" t="s">
        <v>3353</v>
      </c>
      <c r="F789" s="391" t="s">
        <v>3354</v>
      </c>
      <c r="G789" s="391">
        <f t="shared" si="12"/>
        <v>679</v>
      </c>
      <c r="H789" s="391">
        <v>3</v>
      </c>
      <c r="I789" s="391">
        <v>676</v>
      </c>
    </row>
    <row r="790" spans="1:9">
      <c r="A790" s="391">
        <v>787</v>
      </c>
      <c r="B790" s="391" t="s">
        <v>3355</v>
      </c>
      <c r="C790" s="391" t="s">
        <v>1123</v>
      </c>
      <c r="D790" s="391" t="s">
        <v>239</v>
      </c>
      <c r="E790" s="391" t="s">
        <v>3356</v>
      </c>
      <c r="F790" s="391" t="s">
        <v>3357</v>
      </c>
      <c r="G790" s="391">
        <f t="shared" si="12"/>
        <v>930</v>
      </c>
      <c r="H790" s="391">
        <v>6</v>
      </c>
      <c r="I790" s="391">
        <v>924</v>
      </c>
    </row>
    <row r="791" spans="1:9">
      <c r="A791" s="391">
        <v>788</v>
      </c>
      <c r="B791" s="391" t="s">
        <v>3358</v>
      </c>
      <c r="C791" s="391" t="s">
        <v>1123</v>
      </c>
      <c r="D791" s="391" t="s">
        <v>239</v>
      </c>
      <c r="E791" s="391" t="s">
        <v>3359</v>
      </c>
      <c r="F791" s="391" t="s">
        <v>3360</v>
      </c>
      <c r="G791" s="391">
        <f t="shared" si="12"/>
        <v>1151</v>
      </c>
      <c r="H791" s="391">
        <v>0</v>
      </c>
      <c r="I791" s="391">
        <v>1151</v>
      </c>
    </row>
  </sheetData>
  <mergeCells count="1">
    <mergeCell ref="A1:I1"/>
  </mergeCells>
  <phoneticPr fontId="2" type="noConversion"/>
  <pageMargins left="0.7" right="0.7" top="0.75" bottom="0.75" header="0.3" footer="0.3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중구</vt:lpstr>
      <vt:lpstr>동구</vt:lpstr>
      <vt:lpstr>남구</vt:lpstr>
      <vt:lpstr>연수구</vt:lpstr>
      <vt:lpstr>남동구</vt:lpstr>
      <vt:lpstr>부평구</vt:lpstr>
      <vt:lpstr>계양구</vt:lpstr>
      <vt:lpstr>서구</vt:lpstr>
      <vt:lpstr>강화군</vt:lpstr>
      <vt:lpstr>경기도</vt:lpstr>
      <vt:lpstr>서울시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2014-09-22T01:04:03Z</cp:lastPrinted>
  <dcterms:created xsi:type="dcterms:W3CDTF">2014-03-13T03:40:27Z</dcterms:created>
  <dcterms:modified xsi:type="dcterms:W3CDTF">2014-09-29T02:30:18Z</dcterms:modified>
</cp:coreProperties>
</file>